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yan system\Desktop\آریا نیروی  جم-29-021405\"/>
    </mc:Choice>
  </mc:AlternateContent>
  <bookViews>
    <workbookView xWindow="0" yWindow="0" windowWidth="19200" windowHeight="7035"/>
  </bookViews>
  <sheets>
    <sheet name="Sheet1" sheetId="1" r:id="rId1"/>
    <sheet name="Sheet2" sheetId="2" r:id="rId2"/>
  </sheets>
  <definedNames>
    <definedName name="_xlnm._FilterDatabase" localSheetId="0" hidden="1">Sheet1!$A$5:$G$41</definedName>
    <definedName name="_xlnm.Print_Area" localSheetId="0">Sheet1!$A$1:$G$41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2" i="1"/>
  <c r="F20" i="1"/>
  <c r="F23" i="1"/>
  <c r="F25" i="1"/>
  <c r="F38" i="1"/>
  <c r="G41" i="1"/>
  <c r="G40" i="1"/>
  <c r="G39" i="1"/>
  <c r="G37" i="1"/>
  <c r="G36" i="1"/>
  <c r="G35" i="1"/>
  <c r="G34" i="1"/>
  <c r="G33" i="1"/>
  <c r="G32" i="1"/>
  <c r="G31" i="1"/>
  <c r="G30" i="1"/>
  <c r="G29" i="1"/>
  <c r="G28" i="1"/>
  <c r="G27" i="1"/>
  <c r="G26" i="1"/>
  <c r="G24" i="1"/>
  <c r="G23" i="1" s="1"/>
  <c r="G22" i="1"/>
  <c r="G21" i="1"/>
  <c r="G20" i="1" s="1"/>
  <c r="G19" i="1"/>
  <c r="G18" i="1"/>
  <c r="G17" i="1"/>
  <c r="G16" i="1"/>
  <c r="G15" i="1"/>
  <c r="G14" i="1"/>
  <c r="G13" i="1"/>
  <c r="G9" i="1"/>
  <c r="G12" i="1" l="1"/>
  <c r="F7" i="1"/>
  <c r="G25" i="1"/>
  <c r="G38" i="1"/>
  <c r="G10" i="1" l="1"/>
  <c r="G11" i="1"/>
  <c r="G8" i="1" l="1"/>
  <c r="G7" i="1" s="1"/>
  <c r="A10" i="1"/>
  <c r="A11" i="1" s="1"/>
  <c r="A13" i="1" s="1"/>
  <c r="A14" i="1" s="1"/>
  <c r="A15" i="1" s="1"/>
  <c r="A16" i="1" s="1"/>
  <c r="A17" i="1" s="1"/>
  <c r="A18" i="1" s="1"/>
  <c r="A19" i="1" s="1"/>
  <c r="A21" i="1" l="1"/>
  <c r="A22" i="1" s="1"/>
  <c r="A24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9" i="1" s="1"/>
  <c r="A40" i="1" s="1"/>
  <c r="A41" i="1" s="1"/>
</calcChain>
</file>

<file path=xl/sharedStrings.xml><?xml version="1.0" encoding="utf-8"?>
<sst xmlns="http://schemas.openxmlformats.org/spreadsheetml/2006/main" count="139" uniqueCount="89">
  <si>
    <t>No</t>
  </si>
  <si>
    <t>Document Number</t>
  </si>
  <si>
    <t>Description</t>
  </si>
  <si>
    <t>AP</t>
  </si>
  <si>
    <t>AN</t>
  </si>
  <si>
    <t>CO</t>
  </si>
  <si>
    <t>RE</t>
  </si>
  <si>
    <t>AFD-Close</t>
  </si>
  <si>
    <t>خدمات برنامه ریزی و کنترل پروژه‌ها</t>
  </si>
  <si>
    <t>Price</t>
  </si>
  <si>
    <t>W.V</t>
  </si>
  <si>
    <t>IFR</t>
  </si>
  <si>
    <t>IFA</t>
  </si>
  <si>
    <t>AFD</t>
  </si>
  <si>
    <t>IFI</t>
  </si>
  <si>
    <t>Discipline</t>
  </si>
  <si>
    <t xml:space="preserve">Electrical </t>
  </si>
  <si>
    <t>Civil</t>
  </si>
  <si>
    <t>Process</t>
  </si>
  <si>
    <t xml:space="preserve"> Project Control</t>
  </si>
  <si>
    <t>first issue</t>
  </si>
  <si>
    <t>rev1</t>
  </si>
  <si>
    <t>APP</t>
  </si>
  <si>
    <t>STATUS</t>
  </si>
  <si>
    <t>General</t>
  </si>
  <si>
    <t>Construction of a dedicated 20 kV line and development of a 20/66 kV substation 
upstream of the Neyriz solar power plant</t>
  </si>
  <si>
    <t>WBS</t>
  </si>
  <si>
    <t>Time Schedule</t>
  </si>
  <si>
    <t>Master Document List</t>
  </si>
  <si>
    <t>20kV Transmition Line</t>
  </si>
  <si>
    <t>مسیریابی و نقشه برداری</t>
  </si>
  <si>
    <t xml:space="preserve">بازدید از مسیر و تعیین زوایای مسیر جهت تهیه گزارش مسیر یابی </t>
  </si>
  <si>
    <t xml:space="preserve"> انجام نقشه برداری مسیر نهایی خط در مسیرهای دشت</t>
  </si>
  <si>
    <t xml:space="preserve"> تهیه و ترسیم نقشه های پلان – پروفیل </t>
  </si>
  <si>
    <t>طراحی خط انتقال</t>
  </si>
  <si>
    <t>انجام محاسبات و طراحی پروژه و تهیه گزارش طراحی الکتریکی مربوطه</t>
  </si>
  <si>
    <t>بررسیهای اولیه شرایط اقلیمی ، جمع آوری و آنالیز اطلاعات هواشناسی منطقه و تعيين نوع بارگذاري منطقه احداث خط انتقال</t>
  </si>
  <si>
    <t>بررسی و تهیه دفترچه محاسبات مکانیکی پروژه</t>
  </si>
  <si>
    <t>برج گذاری و تهیه نقشه های پلان و پروفیل برج گذاری شده</t>
  </si>
  <si>
    <t>بررسی و تهیه دفترچه محاسبات ایزولاسیون</t>
  </si>
  <si>
    <t>تهیه جداول مقادیر تجهیزات و دفترچه اطلاعات فنی تجهیزات</t>
  </si>
  <si>
    <t xml:space="preserve"> تهیه، هماهنگی و اخذ تاییدیه از کارفرما جهت اسناد مناقصه شامل جلد بازرگانی و جلد مشخصات فنی و نقشه ها برای کلیه مناقصاتی که توسط کارفرما تعیین می گردد .</t>
  </si>
  <si>
    <t>مذاکرات قراردادی</t>
  </si>
  <si>
    <t>شرکت در جلسات گشایش پیشنهادها و بررسی پیشنهادهای فنی – مالی پیشنهادات شرکت کنندگان در مناقصه و ارائه گزارش به کارفرما</t>
  </si>
  <si>
    <t>انجام مذاکرات قراردادی و تهیه و تنظیم اسناد قرارداد با برنده مناقصه ها ( سازندگان تجهیزات و پیمانکاران نصب ) به تعداد نسخ مورد نیاز‏</t>
  </si>
  <si>
    <t>Substation Site Visit Report</t>
  </si>
  <si>
    <t>Basic Drawing</t>
  </si>
  <si>
    <t>Summary Of Works</t>
  </si>
  <si>
    <t>General Requirements</t>
  </si>
  <si>
    <t>Specification For Medium Voltage Switchgear</t>
  </si>
  <si>
    <t>Specification For Cable System</t>
  </si>
  <si>
    <t>Specification For Grounding System</t>
  </si>
  <si>
    <t>Specification For Control And Protection</t>
  </si>
  <si>
    <t>Guarantee Table For Medium Voltage Switchgear</t>
  </si>
  <si>
    <t>Guarantee Table For Cable System</t>
  </si>
  <si>
    <t>Guarantee Table For Grounding System</t>
  </si>
  <si>
    <t>Guarantee Table For Control And Protection</t>
  </si>
  <si>
    <t>Price List</t>
  </si>
  <si>
    <t>Project management</t>
  </si>
  <si>
    <t>20252.B.PR.REP.001</t>
  </si>
  <si>
    <t>20252.B.PR.REP.002</t>
  </si>
  <si>
    <t>20252.B.CV.REP.003</t>
  </si>
  <si>
    <t>20252.B.PR.REP.004</t>
  </si>
  <si>
    <t>20252.B.PR.REP.005</t>
  </si>
  <si>
    <t>20252.B.PR.REP.006</t>
  </si>
  <si>
    <t>20252.B.PR.REP.007</t>
  </si>
  <si>
    <t>20252.B.PR.REP.008</t>
  </si>
  <si>
    <t>20252.B.PR.REP.009</t>
  </si>
  <si>
    <t>20252.B.PR.REP.010</t>
  </si>
  <si>
    <t>20252.B.PM.REP.011</t>
  </si>
  <si>
    <t>20252.B.PM.REP.012</t>
  </si>
  <si>
    <t>20252.B.GE.DWG.013</t>
  </si>
  <si>
    <t>20252.B.CV.SLD.014</t>
  </si>
  <si>
    <t>20252.B.EL.SPC.015</t>
  </si>
  <si>
    <t>20252.B.EL.SPC.016</t>
  </si>
  <si>
    <t>20252.B.EL.SPC.017</t>
  </si>
  <si>
    <t>20252.B.EL.SPC.018</t>
  </si>
  <si>
    <t>20252.B.EL.SPC.019</t>
  </si>
  <si>
    <t>20252.B.EL.SPC.020</t>
  </si>
  <si>
    <t>20252.B.GE.REP.021</t>
  </si>
  <si>
    <t>20252.B.GE.REP.022</t>
  </si>
  <si>
    <t>20252.B.GE.REP.023</t>
  </si>
  <si>
    <t>20252.B.GE.REP.024</t>
  </si>
  <si>
    <t>20252.B.GE.REP.025</t>
  </si>
  <si>
    <t>20252.A.PC.WBS.026</t>
  </si>
  <si>
    <t>20252.A.PC.WRP.027</t>
  </si>
  <si>
    <t>20252.A.PC.SCH.028</t>
  </si>
  <si>
    <t>بازدید و بررسی فنی سوئیچگیر 20 کیلوولت پست 66/20 کیلوولت دانشگاه آزاد نیریز</t>
  </si>
  <si>
    <t xml:space="preserve">خدمات مهندسی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</si>
</sst>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2"/>
      <color theme="1"/>
      <name val="B Nazanin"/>
      <charset val="178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0"/>
      <name val="Calibri"/>
      <family val="2"/>
      <scheme val="minor"/>
    </font>
    <font>
      <b/>
      <sz val="18"/>
      <color theme="0"/>
      <name val="Times New Roman"/>
      <family val="1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0" fontId="0" fillId="2" borderId="0" xfId="1" applyNumberFormat="1" applyFont="1" applyFill="1" applyAlignment="1">
      <alignment horizontal="center" vertical="center"/>
    </xf>
    <xf numFmtId="9" fontId="0" fillId="0" borderId="0" xfId="0" applyNumberFormat="1"/>
    <xf numFmtId="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2" borderId="0" xfId="1" applyNumberFormat="1" applyFont="1" applyFill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/>
    </xf>
    <xf numFmtId="10" fontId="1" fillId="4" borderId="20" xfId="1" applyNumberFormat="1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3" fontId="12" fillId="3" borderId="25" xfId="0" applyNumberFormat="1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/>
    </xf>
    <xf numFmtId="3" fontId="12" fillId="3" borderId="23" xfId="0" applyNumberFormat="1" applyFont="1" applyFill="1" applyBorder="1" applyAlignment="1">
      <alignment horizontal="center" vertical="center"/>
    </xf>
    <xf numFmtId="10" fontId="12" fillId="3" borderId="20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0" fontId="0" fillId="0" borderId="20" xfId="1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0" fontId="0" fillId="0" borderId="22" xfId="1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10" fontId="1" fillId="4" borderId="21" xfId="1" applyNumberFormat="1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17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235324</xdr:colOff>
      <xdr:row>0</xdr:row>
      <xdr:rowOff>123266</xdr:rowOff>
    </xdr:from>
    <xdr:to>
      <xdr:col>1</xdr:col>
      <xdr:colOff>2004252</xdr:colOff>
      <xdr:row>2</xdr:row>
      <xdr:rowOff>369795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42" y="123266"/>
          <a:ext cx="1768928" cy="1277470"/>
        </a:xfrm>
        <a:prstGeom prst="rect">
          <a:avLst/>
        </a:prstGeom>
      </xdr:spPr>
    </xdr:pic>
    <xdr:clientData/>
  </xdr:twoCellAnchor>
  <xdr:twoCellAnchor editAs="oneCell">
    <xdr:from>
      <xdr:col>5</xdr:col>
      <xdr:colOff>311726</xdr:colOff>
      <xdr:row>0</xdr:row>
      <xdr:rowOff>366737</xdr:rowOff>
    </xdr:from>
    <xdr:to>
      <xdr:col>6</xdr:col>
      <xdr:colOff>732304</xdr:colOff>
      <xdr:row>1</xdr:row>
      <xdr:rowOff>488252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F260FD2B-3E49-2D3C-9E6E-737BA0DA6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499" y="366737"/>
          <a:ext cx="1937651" cy="641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BreakPreview" zoomScale="55" zoomScaleNormal="55" zoomScaleSheetLayoutView="55" workbookViewId="0">
      <pane xSplit="7" ySplit="7" topLeftCell="H20" activePane="bottomRight" state="frozen"/>
      <selection pane="topRight" activeCell="L1" sqref="L1"/>
      <selection pane="bottomLeft" activeCell="A8" sqref="A8"/>
      <selection pane="bottomRight" activeCell="D40" sqref="D40"/>
    </sheetView>
  </sheetViews>
  <sheetFormatPr defaultRowHeight="15" outlineLevelRow="7" x14ac:dyDescent="0.25"/>
  <cols>
    <col min="1" max="1" width="9.140625" style="1"/>
    <col min="2" max="2" width="34.7109375" style="1" customWidth="1"/>
    <col min="3" max="3" width="100.85546875" style="1" bestFit="1" customWidth="1"/>
    <col min="4" max="4" width="36.140625" style="2" bestFit="1" customWidth="1"/>
    <col min="5" max="5" width="28.5703125" style="1" customWidth="1"/>
    <col min="6" max="6" width="22.7109375" style="10" bestFit="1" customWidth="1"/>
    <col min="7" max="7" width="20.28515625" style="5" customWidth="1"/>
  </cols>
  <sheetData>
    <row r="1" spans="1:7" ht="40.5" customHeight="1" x14ac:dyDescent="0.25">
      <c r="A1" s="3"/>
      <c r="B1" s="43"/>
      <c r="C1" s="46" t="s">
        <v>25</v>
      </c>
      <c r="D1" s="47"/>
      <c r="E1" s="47"/>
      <c r="F1" s="52"/>
      <c r="G1" s="53"/>
    </row>
    <row r="2" spans="1:7" ht="40.5" customHeight="1" x14ac:dyDescent="0.25">
      <c r="A2" s="4"/>
      <c r="B2" s="44"/>
      <c r="C2" s="48"/>
      <c r="D2" s="49"/>
      <c r="E2" s="49"/>
      <c r="F2" s="54"/>
      <c r="G2" s="55"/>
    </row>
    <row r="3" spans="1:7" ht="40.5" customHeight="1" thickBot="1" x14ac:dyDescent="0.3">
      <c r="A3" s="4"/>
      <c r="B3" s="45"/>
      <c r="C3" s="50"/>
      <c r="D3" s="51"/>
      <c r="E3" s="51"/>
      <c r="F3" s="56"/>
      <c r="G3" s="57"/>
    </row>
    <row r="4" spans="1:7" x14ac:dyDescent="0.25">
      <c r="F4" s="6">
        <v>6000000000</v>
      </c>
      <c r="G4" s="9">
        <v>1</v>
      </c>
    </row>
    <row r="5" spans="1:7" ht="15.75" thickBot="1" x14ac:dyDescent="0.3"/>
    <row r="6" spans="1:7" ht="24" thickBot="1" x14ac:dyDescent="0.3">
      <c r="A6" s="2" t="s">
        <v>0</v>
      </c>
      <c r="B6" s="16" t="s">
        <v>1</v>
      </c>
      <c r="C6" s="17" t="s">
        <v>2</v>
      </c>
      <c r="D6" s="17" t="s">
        <v>15</v>
      </c>
      <c r="E6" s="17" t="s">
        <v>23</v>
      </c>
      <c r="F6" s="18" t="s">
        <v>9</v>
      </c>
      <c r="G6" s="19" t="s">
        <v>10</v>
      </c>
    </row>
    <row r="7" spans="1:7" ht="27.75" x14ac:dyDescent="0.65">
      <c r="A7" s="12"/>
      <c r="B7" s="61" t="s">
        <v>29</v>
      </c>
      <c r="C7" s="61"/>
      <c r="D7" s="62"/>
      <c r="E7" s="20"/>
      <c r="F7" s="21">
        <f>SUM(F8,F12,F20,F23,F25,F38)</f>
        <v>6000000000</v>
      </c>
      <c r="G7" s="22">
        <f>SUM(G8,G12,G20,G23,G25,G38)</f>
        <v>1</v>
      </c>
    </row>
    <row r="8" spans="1:7" ht="26.25" outlineLevel="1" x14ac:dyDescent="0.65">
      <c r="A8" s="12"/>
      <c r="B8" s="58" t="s">
        <v>30</v>
      </c>
      <c r="C8" s="59"/>
      <c r="D8" s="23"/>
      <c r="E8" s="24"/>
      <c r="F8" s="40">
        <f>SUM(F9:F11)</f>
        <v>3030000000</v>
      </c>
      <c r="G8" s="41">
        <f>SUM(G9:G11)</f>
        <v>0.505</v>
      </c>
    </row>
    <row r="9" spans="1:7" ht="24" customHeight="1" outlineLevel="2" x14ac:dyDescent="0.25">
      <c r="A9" s="13">
        <v>1</v>
      </c>
      <c r="B9" s="28" t="s">
        <v>59</v>
      </c>
      <c r="C9" s="29" t="s">
        <v>31</v>
      </c>
      <c r="D9" s="30" t="s">
        <v>18</v>
      </c>
      <c r="E9" s="31" t="s">
        <v>14</v>
      </c>
      <c r="F9" s="32">
        <v>150000000</v>
      </c>
      <c r="G9" s="33">
        <f>F9/$F$4</f>
        <v>2.5000000000000001E-2</v>
      </c>
    </row>
    <row r="10" spans="1:7" ht="24" customHeight="1" outlineLevel="2" x14ac:dyDescent="0.25">
      <c r="A10" s="13">
        <f>A9+1</f>
        <v>2</v>
      </c>
      <c r="B10" s="28" t="s">
        <v>60</v>
      </c>
      <c r="C10" s="29" t="s">
        <v>32</v>
      </c>
      <c r="D10" s="30" t="s">
        <v>18</v>
      </c>
      <c r="E10" s="31" t="s">
        <v>14</v>
      </c>
      <c r="F10" s="34">
        <v>1710000000</v>
      </c>
      <c r="G10" s="33">
        <f t="shared" ref="G10:G11" si="0">F10/$F$4</f>
        <v>0.28499999999999998</v>
      </c>
    </row>
    <row r="11" spans="1:7" ht="24" customHeight="1" outlineLevel="2" x14ac:dyDescent="0.25">
      <c r="A11" s="13">
        <f t="shared" ref="A11" si="1">A10+1</f>
        <v>3</v>
      </c>
      <c r="B11" s="28" t="s">
        <v>61</v>
      </c>
      <c r="C11" s="29" t="s">
        <v>33</v>
      </c>
      <c r="D11" s="30" t="s">
        <v>17</v>
      </c>
      <c r="E11" s="31" t="s">
        <v>14</v>
      </c>
      <c r="F11" s="34">
        <v>1170000000</v>
      </c>
      <c r="G11" s="33">
        <f t="shared" si="0"/>
        <v>0.19500000000000001</v>
      </c>
    </row>
    <row r="12" spans="1:7" ht="24" customHeight="1" outlineLevel="1" x14ac:dyDescent="0.65">
      <c r="A12" s="13"/>
      <c r="B12" s="58" t="s">
        <v>34</v>
      </c>
      <c r="C12" s="58"/>
      <c r="D12" s="58"/>
      <c r="E12" s="14"/>
      <c r="F12" s="40">
        <f>SUM(F13:F19)</f>
        <v>1470000000</v>
      </c>
      <c r="G12" s="15">
        <f>SUM(G13:G19)</f>
        <v>0.24499999999999997</v>
      </c>
    </row>
    <row r="13" spans="1:7" ht="24" customHeight="1" outlineLevel="3" x14ac:dyDescent="0.25">
      <c r="A13" s="13">
        <f>A11+1</f>
        <v>4</v>
      </c>
      <c r="B13" s="28" t="s">
        <v>62</v>
      </c>
      <c r="C13" s="29" t="s">
        <v>35</v>
      </c>
      <c r="D13" s="30" t="s">
        <v>18</v>
      </c>
      <c r="E13" s="31" t="s">
        <v>14</v>
      </c>
      <c r="F13" s="34">
        <v>200000000</v>
      </c>
      <c r="G13" s="33">
        <f t="shared" ref="G13:G19" si="2">F13/$F$4</f>
        <v>3.3333333333333333E-2</v>
      </c>
    </row>
    <row r="14" spans="1:7" ht="24" customHeight="1" outlineLevel="3" x14ac:dyDescent="0.25">
      <c r="A14" s="13">
        <f>A13+1</f>
        <v>5</v>
      </c>
      <c r="B14" s="28" t="s">
        <v>63</v>
      </c>
      <c r="C14" s="29" t="s">
        <v>36</v>
      </c>
      <c r="D14" s="30" t="s">
        <v>18</v>
      </c>
      <c r="E14" s="31" t="s">
        <v>14</v>
      </c>
      <c r="F14" s="34">
        <v>160000000</v>
      </c>
      <c r="G14" s="33">
        <f t="shared" si="2"/>
        <v>2.6666666666666668E-2</v>
      </c>
    </row>
    <row r="15" spans="1:7" ht="24" customHeight="1" outlineLevel="3" x14ac:dyDescent="0.25">
      <c r="A15" s="13">
        <f>A14+1</f>
        <v>6</v>
      </c>
      <c r="B15" s="28" t="s">
        <v>64</v>
      </c>
      <c r="C15" s="29" t="s">
        <v>37</v>
      </c>
      <c r="D15" s="30" t="s">
        <v>18</v>
      </c>
      <c r="E15" s="31" t="s">
        <v>14</v>
      </c>
      <c r="F15" s="34">
        <v>180000000</v>
      </c>
      <c r="G15" s="33">
        <f t="shared" si="2"/>
        <v>0.03</v>
      </c>
    </row>
    <row r="16" spans="1:7" ht="24" customHeight="1" outlineLevel="3" x14ac:dyDescent="0.25">
      <c r="A16" s="13">
        <f>A15+1</f>
        <v>7</v>
      </c>
      <c r="B16" s="28" t="s">
        <v>65</v>
      </c>
      <c r="C16" s="29" t="s">
        <v>38</v>
      </c>
      <c r="D16" s="30" t="s">
        <v>18</v>
      </c>
      <c r="E16" s="31" t="s">
        <v>14</v>
      </c>
      <c r="F16" s="34">
        <v>450000000</v>
      </c>
      <c r="G16" s="33">
        <f t="shared" si="2"/>
        <v>7.4999999999999997E-2</v>
      </c>
    </row>
    <row r="17" spans="1:7" ht="24" customHeight="1" outlineLevel="3" x14ac:dyDescent="0.25">
      <c r="A17" s="13">
        <f t="shared" ref="A17:A18" si="3">A16+1</f>
        <v>8</v>
      </c>
      <c r="B17" s="28" t="s">
        <v>66</v>
      </c>
      <c r="C17" s="29" t="s">
        <v>39</v>
      </c>
      <c r="D17" s="30" t="s">
        <v>18</v>
      </c>
      <c r="E17" s="31" t="s">
        <v>14</v>
      </c>
      <c r="F17" s="34">
        <v>150000000</v>
      </c>
      <c r="G17" s="33">
        <f t="shared" si="2"/>
        <v>2.5000000000000001E-2</v>
      </c>
    </row>
    <row r="18" spans="1:7" ht="24" customHeight="1" outlineLevel="3" x14ac:dyDescent="0.25">
      <c r="A18" s="13">
        <f t="shared" si="3"/>
        <v>9</v>
      </c>
      <c r="B18" s="28" t="s">
        <v>67</v>
      </c>
      <c r="C18" s="29" t="s">
        <v>40</v>
      </c>
      <c r="D18" s="30" t="s">
        <v>18</v>
      </c>
      <c r="E18" s="31" t="s">
        <v>14</v>
      </c>
      <c r="F18" s="34">
        <v>150000000</v>
      </c>
      <c r="G18" s="33">
        <f t="shared" si="2"/>
        <v>2.5000000000000001E-2</v>
      </c>
    </row>
    <row r="19" spans="1:7" ht="24" customHeight="1" outlineLevel="3" x14ac:dyDescent="0.25">
      <c r="A19" s="13">
        <f>A18+1</f>
        <v>10</v>
      </c>
      <c r="B19" s="28" t="s">
        <v>68</v>
      </c>
      <c r="C19" s="29" t="s">
        <v>41</v>
      </c>
      <c r="D19" s="30" t="s">
        <v>18</v>
      </c>
      <c r="E19" s="31" t="s">
        <v>14</v>
      </c>
      <c r="F19" s="34">
        <v>180000000</v>
      </c>
      <c r="G19" s="33">
        <f t="shared" si="2"/>
        <v>0.03</v>
      </c>
    </row>
    <row r="20" spans="1:7" ht="24" customHeight="1" outlineLevel="1" x14ac:dyDescent="0.65">
      <c r="A20" s="13"/>
      <c r="B20" s="58" t="s">
        <v>42</v>
      </c>
      <c r="C20" s="58"/>
      <c r="D20" s="58"/>
      <c r="E20" s="14"/>
      <c r="F20" s="40">
        <f>SUM(F21:F22)</f>
        <v>150000000</v>
      </c>
      <c r="G20" s="15">
        <f>SUM(G21:G22)</f>
        <v>2.5000000000000001E-2</v>
      </c>
    </row>
    <row r="21" spans="1:7" ht="24" customHeight="1" outlineLevel="4" x14ac:dyDescent="0.25">
      <c r="A21" s="13">
        <f>A19+1</f>
        <v>11</v>
      </c>
      <c r="B21" s="28" t="s">
        <v>69</v>
      </c>
      <c r="C21" s="29" t="s">
        <v>43</v>
      </c>
      <c r="D21" s="30" t="s">
        <v>58</v>
      </c>
      <c r="E21" s="31" t="s">
        <v>14</v>
      </c>
      <c r="F21" s="34">
        <v>100000000</v>
      </c>
      <c r="G21" s="33">
        <f t="shared" ref="G21:G22" si="4">F21/$F$4</f>
        <v>1.6666666666666666E-2</v>
      </c>
    </row>
    <row r="22" spans="1:7" ht="24" customHeight="1" outlineLevel="4" x14ac:dyDescent="0.25">
      <c r="A22" s="13">
        <f>A21+1</f>
        <v>12</v>
      </c>
      <c r="B22" s="28" t="s">
        <v>70</v>
      </c>
      <c r="C22" s="29" t="s">
        <v>44</v>
      </c>
      <c r="D22" s="30" t="s">
        <v>58</v>
      </c>
      <c r="E22" s="31" t="s">
        <v>14</v>
      </c>
      <c r="F22" s="34">
        <v>50000000</v>
      </c>
      <c r="G22" s="33">
        <f t="shared" si="4"/>
        <v>8.3333333333333332E-3</v>
      </c>
    </row>
    <row r="23" spans="1:7" ht="24" customHeight="1" outlineLevel="1" x14ac:dyDescent="0.65">
      <c r="A23" s="13"/>
      <c r="B23" s="60" t="s">
        <v>87</v>
      </c>
      <c r="C23" s="60"/>
      <c r="D23" s="60"/>
      <c r="E23" s="14"/>
      <c r="F23" s="40">
        <f>SUM(F24)</f>
        <v>500000000</v>
      </c>
      <c r="G23" s="15">
        <f>SUM(G24)</f>
        <v>8.3333333333333329E-2</v>
      </c>
    </row>
    <row r="24" spans="1:7" ht="24" customHeight="1" outlineLevel="5" x14ac:dyDescent="0.25">
      <c r="A24" s="13">
        <f>A22+1</f>
        <v>13</v>
      </c>
      <c r="B24" s="28" t="s">
        <v>71</v>
      </c>
      <c r="C24" s="30" t="s">
        <v>45</v>
      </c>
      <c r="D24" s="30" t="s">
        <v>24</v>
      </c>
      <c r="E24" s="31" t="s">
        <v>13</v>
      </c>
      <c r="F24" s="34">
        <v>500000000</v>
      </c>
      <c r="G24" s="33">
        <f t="shared" ref="G24:G37" si="5">F24/$F$4</f>
        <v>8.3333333333333329E-2</v>
      </c>
    </row>
    <row r="25" spans="1:7" ht="24" customHeight="1" outlineLevel="1" x14ac:dyDescent="0.65">
      <c r="A25" s="13"/>
      <c r="B25" s="42" t="s">
        <v>88</v>
      </c>
      <c r="C25" s="42"/>
      <c r="D25" s="42"/>
      <c r="E25" s="14"/>
      <c r="F25" s="40">
        <f>SUM(F26:F37)</f>
        <v>765000000</v>
      </c>
      <c r="G25" s="15">
        <f>SUM(G26:G37)</f>
        <v>0.1275</v>
      </c>
    </row>
    <row r="26" spans="1:7" ht="24" customHeight="1" outlineLevel="6" x14ac:dyDescent="0.25">
      <c r="A26" s="13">
        <f>A24+1</f>
        <v>14</v>
      </c>
      <c r="B26" s="28" t="s">
        <v>72</v>
      </c>
      <c r="C26" s="30" t="s">
        <v>46</v>
      </c>
      <c r="D26" s="30" t="s">
        <v>17</v>
      </c>
      <c r="E26" s="31" t="s">
        <v>13</v>
      </c>
      <c r="F26" s="34">
        <v>212500000</v>
      </c>
      <c r="G26" s="33">
        <f t="shared" si="5"/>
        <v>3.5416666666666666E-2</v>
      </c>
    </row>
    <row r="27" spans="1:7" ht="24" customHeight="1" outlineLevel="6" x14ac:dyDescent="0.25">
      <c r="A27" s="13">
        <f>A26+1</f>
        <v>15</v>
      </c>
      <c r="B27" s="28" t="s">
        <v>73</v>
      </c>
      <c r="C27" s="30" t="s">
        <v>47</v>
      </c>
      <c r="D27" s="30" t="s">
        <v>16</v>
      </c>
      <c r="E27" s="31" t="s">
        <v>13</v>
      </c>
      <c r="F27" s="34">
        <v>34000000</v>
      </c>
      <c r="G27" s="33">
        <f t="shared" si="5"/>
        <v>5.6666666666666671E-3</v>
      </c>
    </row>
    <row r="28" spans="1:7" ht="24" customHeight="1" outlineLevel="6" x14ac:dyDescent="0.25">
      <c r="A28" s="13">
        <f>A27+1</f>
        <v>16</v>
      </c>
      <c r="B28" s="28" t="s">
        <v>74</v>
      </c>
      <c r="C28" s="30" t="s">
        <v>48</v>
      </c>
      <c r="D28" s="30" t="s">
        <v>16</v>
      </c>
      <c r="E28" s="31" t="s">
        <v>13</v>
      </c>
      <c r="F28" s="34">
        <v>34000000</v>
      </c>
      <c r="G28" s="33">
        <f t="shared" si="5"/>
        <v>5.6666666666666671E-3</v>
      </c>
    </row>
    <row r="29" spans="1:7" ht="24" customHeight="1" outlineLevel="6" x14ac:dyDescent="0.25">
      <c r="A29" s="13">
        <f>A28+1</f>
        <v>17</v>
      </c>
      <c r="B29" s="28" t="s">
        <v>75</v>
      </c>
      <c r="C29" s="30" t="s">
        <v>49</v>
      </c>
      <c r="D29" s="30" t="s">
        <v>16</v>
      </c>
      <c r="E29" s="31" t="s">
        <v>13</v>
      </c>
      <c r="F29" s="34">
        <v>34000000</v>
      </c>
      <c r="G29" s="33">
        <f t="shared" si="5"/>
        <v>5.6666666666666671E-3</v>
      </c>
    </row>
    <row r="30" spans="1:7" ht="24" customHeight="1" outlineLevel="6" x14ac:dyDescent="0.25">
      <c r="A30" s="13">
        <f t="shared" ref="A30:A37" si="6">A29+1</f>
        <v>18</v>
      </c>
      <c r="B30" s="28" t="s">
        <v>76</v>
      </c>
      <c r="C30" s="30" t="s">
        <v>50</v>
      </c>
      <c r="D30" s="30" t="s">
        <v>16</v>
      </c>
      <c r="E30" s="31" t="s">
        <v>13</v>
      </c>
      <c r="F30" s="34">
        <v>34000000</v>
      </c>
      <c r="G30" s="33">
        <f t="shared" si="5"/>
        <v>5.6666666666666671E-3</v>
      </c>
    </row>
    <row r="31" spans="1:7" ht="24" customHeight="1" outlineLevel="6" x14ac:dyDescent="0.25">
      <c r="A31" s="13">
        <f t="shared" si="6"/>
        <v>19</v>
      </c>
      <c r="B31" s="28" t="s">
        <v>77</v>
      </c>
      <c r="C31" s="30" t="s">
        <v>51</v>
      </c>
      <c r="D31" s="30" t="s">
        <v>16</v>
      </c>
      <c r="E31" s="31" t="s">
        <v>13</v>
      </c>
      <c r="F31" s="34">
        <v>34000000</v>
      </c>
      <c r="G31" s="33">
        <f t="shared" si="5"/>
        <v>5.6666666666666671E-3</v>
      </c>
    </row>
    <row r="32" spans="1:7" ht="24" customHeight="1" outlineLevel="6" x14ac:dyDescent="0.25">
      <c r="A32" s="13">
        <f t="shared" si="6"/>
        <v>20</v>
      </c>
      <c r="B32" s="28" t="s">
        <v>78</v>
      </c>
      <c r="C32" s="30" t="s">
        <v>52</v>
      </c>
      <c r="D32" s="30" t="s">
        <v>16</v>
      </c>
      <c r="E32" s="31" t="s">
        <v>13</v>
      </c>
      <c r="F32" s="34">
        <v>34000000</v>
      </c>
      <c r="G32" s="33">
        <f t="shared" si="5"/>
        <v>5.6666666666666671E-3</v>
      </c>
    </row>
    <row r="33" spans="1:7" ht="24" customHeight="1" outlineLevel="6" x14ac:dyDescent="0.25">
      <c r="A33" s="13">
        <f t="shared" si="6"/>
        <v>21</v>
      </c>
      <c r="B33" s="28" t="s">
        <v>79</v>
      </c>
      <c r="C33" s="30" t="s">
        <v>53</v>
      </c>
      <c r="D33" s="30" t="s">
        <v>24</v>
      </c>
      <c r="E33" s="31" t="s">
        <v>13</v>
      </c>
      <c r="F33" s="34">
        <v>34000000</v>
      </c>
      <c r="G33" s="33">
        <f t="shared" si="5"/>
        <v>5.6666666666666671E-3</v>
      </c>
    </row>
    <row r="34" spans="1:7" ht="24" customHeight="1" outlineLevel="6" x14ac:dyDescent="0.25">
      <c r="A34" s="13">
        <f t="shared" si="6"/>
        <v>22</v>
      </c>
      <c r="B34" s="28" t="s">
        <v>80</v>
      </c>
      <c r="C34" s="30" t="s">
        <v>54</v>
      </c>
      <c r="D34" s="30" t="s">
        <v>24</v>
      </c>
      <c r="E34" s="31" t="s">
        <v>13</v>
      </c>
      <c r="F34" s="34">
        <v>34000000</v>
      </c>
      <c r="G34" s="33">
        <f t="shared" si="5"/>
        <v>5.6666666666666671E-3</v>
      </c>
    </row>
    <row r="35" spans="1:7" ht="24" customHeight="1" outlineLevel="6" x14ac:dyDescent="0.25">
      <c r="A35" s="13">
        <f t="shared" si="6"/>
        <v>23</v>
      </c>
      <c r="B35" s="28" t="s">
        <v>81</v>
      </c>
      <c r="C35" s="30" t="s">
        <v>55</v>
      </c>
      <c r="D35" s="30" t="s">
        <v>24</v>
      </c>
      <c r="E35" s="31" t="s">
        <v>13</v>
      </c>
      <c r="F35" s="34">
        <v>34000000</v>
      </c>
      <c r="G35" s="33">
        <f t="shared" si="5"/>
        <v>5.6666666666666671E-3</v>
      </c>
    </row>
    <row r="36" spans="1:7" ht="24" customHeight="1" outlineLevel="6" x14ac:dyDescent="0.25">
      <c r="A36" s="13">
        <f t="shared" si="6"/>
        <v>24</v>
      </c>
      <c r="B36" s="28" t="s">
        <v>82</v>
      </c>
      <c r="C36" s="30" t="s">
        <v>56</v>
      </c>
      <c r="D36" s="30" t="s">
        <v>24</v>
      </c>
      <c r="E36" s="31" t="s">
        <v>13</v>
      </c>
      <c r="F36" s="34">
        <v>34000000</v>
      </c>
      <c r="G36" s="33">
        <f t="shared" si="5"/>
        <v>5.6666666666666671E-3</v>
      </c>
    </row>
    <row r="37" spans="1:7" ht="24" customHeight="1" outlineLevel="6" x14ac:dyDescent="0.25">
      <c r="A37" s="13">
        <f t="shared" si="6"/>
        <v>25</v>
      </c>
      <c r="B37" s="28" t="s">
        <v>83</v>
      </c>
      <c r="C37" s="30" t="s">
        <v>57</v>
      </c>
      <c r="D37" s="30" t="s">
        <v>24</v>
      </c>
      <c r="E37" s="31" t="s">
        <v>13</v>
      </c>
      <c r="F37" s="34">
        <v>212500000</v>
      </c>
      <c r="G37" s="33">
        <f t="shared" si="5"/>
        <v>3.5416666666666666E-2</v>
      </c>
    </row>
    <row r="38" spans="1:7" ht="24" customHeight="1" outlineLevel="1" x14ac:dyDescent="0.65">
      <c r="A38" s="13"/>
      <c r="B38" s="25"/>
      <c r="C38" s="26" t="s">
        <v>8</v>
      </c>
      <c r="D38" s="27"/>
      <c r="E38" s="14"/>
      <c r="F38" s="40">
        <f>SUM(F39:F41)</f>
        <v>85000000</v>
      </c>
      <c r="G38" s="15">
        <f>SUM(G39:G41)</f>
        <v>1.4166666666666668E-2</v>
      </c>
    </row>
    <row r="39" spans="1:7" ht="24" customHeight="1" outlineLevel="7" x14ac:dyDescent="0.25">
      <c r="A39" s="13">
        <f>A37+1</f>
        <v>26</v>
      </c>
      <c r="B39" s="28" t="s">
        <v>84</v>
      </c>
      <c r="C39" s="29" t="s">
        <v>26</v>
      </c>
      <c r="D39" s="30" t="s">
        <v>19</v>
      </c>
      <c r="E39" s="31" t="s">
        <v>14</v>
      </c>
      <c r="F39" s="34">
        <v>34000000</v>
      </c>
      <c r="G39" s="33">
        <f t="shared" ref="G39:G41" si="7">F39/$F$4</f>
        <v>5.6666666666666671E-3</v>
      </c>
    </row>
    <row r="40" spans="1:7" ht="24" customHeight="1" outlineLevel="7" x14ac:dyDescent="0.25">
      <c r="A40" s="13">
        <f>A39+1</f>
        <v>27</v>
      </c>
      <c r="B40" s="28" t="s">
        <v>85</v>
      </c>
      <c r="C40" s="29" t="s">
        <v>28</v>
      </c>
      <c r="D40" s="30" t="s">
        <v>19</v>
      </c>
      <c r="E40" s="31" t="s">
        <v>14</v>
      </c>
      <c r="F40" s="34">
        <v>25500000</v>
      </c>
      <c r="G40" s="33">
        <f t="shared" si="7"/>
        <v>4.2500000000000003E-3</v>
      </c>
    </row>
    <row r="41" spans="1:7" ht="24" customHeight="1" outlineLevel="7" thickBot="1" x14ac:dyDescent="0.3">
      <c r="A41" s="13">
        <f>A40+1</f>
        <v>28</v>
      </c>
      <c r="B41" s="35" t="s">
        <v>86</v>
      </c>
      <c r="C41" s="36" t="s">
        <v>27</v>
      </c>
      <c r="D41" s="37" t="s">
        <v>19</v>
      </c>
      <c r="E41" s="36" t="s">
        <v>14</v>
      </c>
      <c r="F41" s="38">
        <v>25500000</v>
      </c>
      <c r="G41" s="39">
        <f t="shared" si="7"/>
        <v>4.2500000000000003E-3</v>
      </c>
    </row>
    <row r="45" spans="1:7" x14ac:dyDescent="0.25">
      <c r="F45" s="11"/>
      <c r="G45" s="7"/>
    </row>
  </sheetData>
  <autoFilter ref="A5:G41"/>
  <mergeCells count="9">
    <mergeCell ref="B25:D25"/>
    <mergeCell ref="B1:B3"/>
    <mergeCell ref="C1:E3"/>
    <mergeCell ref="F1:G3"/>
    <mergeCell ref="B8:C8"/>
    <mergeCell ref="B23:D23"/>
    <mergeCell ref="B20:D20"/>
    <mergeCell ref="B12:D12"/>
    <mergeCell ref="B7:D7"/>
  </mergeCells>
  <conditionalFormatting sqref="A9:A24 A26:A41">
    <cfRule type="duplicateValues" dxfId="6" priority="28"/>
  </conditionalFormatting>
  <conditionalFormatting sqref="A25">
    <cfRule type="duplicateValues" dxfId="5" priority="3"/>
  </conditionalFormatting>
  <pageMargins left="0.7" right="0.7" top="0.75" bottom="0.75" header="0.3" footer="0.3"/>
  <pageSetup scale="26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C952D188-889B-4125-916C-52430DA17D7C}">
            <xm:f>NOT(ISERROR(SEARCH(Sheet2!$A$9,B23)))</xm:f>
            <xm:f>Sheet2!$A$9</xm:f>
            <x14:dxf>
              <fill>
                <patternFill>
                  <bgColor rgb="FFFFC000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containsText" priority="1" operator="containsText" id="{84A2B7C4-00B2-41D8-842E-BB66C4C70DA0}">
            <xm:f>NOT(ISERROR(SEARCH(Sheet2!$A$9,B25)))</xm:f>
            <xm:f>Sheet2!$A$9</xm:f>
            <x14:dxf>
              <fill>
                <patternFill>
                  <bgColor rgb="FFFFC000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containsText" priority="8" operator="containsText" id="{5EF13EE7-C2FD-46E6-8A22-F1525B1B19D3}">
            <xm:f>NOT(ISERROR(SEARCH(Sheet2!$A$9,B1)))</xm:f>
            <xm:f>Sheet2!$A$9</xm:f>
            <x14:dxf>
              <fill>
                <patternFill>
                  <bgColor rgb="FFFFC000"/>
                </patternFill>
              </fill>
            </x14:dxf>
          </x14:cfRule>
          <xm:sqref>C1 F1 C4:G6 B7 E7:G7 D8:G8 C9:G11 E12:G12 C13:G19 E20:G20 C21:G22 E23:G23 C24:G24 D42:G42 C43:G1048576</xm:sqref>
        </x14:conditionalFormatting>
        <x14:conditionalFormatting xmlns:xm="http://schemas.microsoft.com/office/excel/2006/main">
          <x14:cfRule type="containsText" priority="5" operator="containsText" id="{5099ECA8-D7A6-49DE-AEB1-0DBDD7D54AE3}">
            <xm:f>NOT(ISERROR(SEARCH(Sheet2!$A$9,C26)))</xm:f>
            <xm:f>Sheet2!$A$9</xm:f>
            <x14:dxf>
              <fill>
                <patternFill>
                  <bgColor rgb="FFFFC000"/>
                </patternFill>
              </fill>
            </x14:dxf>
          </x14:cfRule>
          <xm:sqref>C26:G41</xm:sqref>
        </x14:conditionalFormatting>
        <x14:conditionalFormatting xmlns:xm="http://schemas.microsoft.com/office/excel/2006/main">
          <x14:cfRule type="containsText" priority="2" operator="containsText" id="{667EDCF3-613C-4100-8422-E3825559DD34}">
            <xm:f>NOT(ISERROR(SEARCH(Sheet2!$A$9,E25)))</xm:f>
            <xm:f>Sheet2!$A$9</xm:f>
            <x14:dxf>
              <fill>
                <patternFill>
                  <bgColor rgb="FFFFC000"/>
                </patternFill>
              </fill>
            </x14:dxf>
          </x14:cfRule>
          <xm:sqref>E25:G25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" sqref="C1:D3"/>
    </sheetView>
  </sheetViews>
  <sheetFormatPr defaultRowHeight="15" x14ac:dyDescent="0.25"/>
  <cols>
    <col min="1" max="1" width="12" customWidth="1"/>
  </cols>
  <sheetData>
    <row r="1" spans="1:4" x14ac:dyDescent="0.25">
      <c r="A1" t="s">
        <v>3</v>
      </c>
      <c r="C1" t="s">
        <v>20</v>
      </c>
      <c r="D1" s="8">
        <v>0.6</v>
      </c>
    </row>
    <row r="2" spans="1:4" x14ac:dyDescent="0.25">
      <c r="A2" t="s">
        <v>4</v>
      </c>
      <c r="C2" t="s">
        <v>21</v>
      </c>
      <c r="D2" s="8">
        <v>0.8</v>
      </c>
    </row>
    <row r="3" spans="1:4" x14ac:dyDescent="0.25">
      <c r="A3" t="s">
        <v>5</v>
      </c>
      <c r="C3" t="s">
        <v>22</v>
      </c>
      <c r="D3" s="8">
        <v>1</v>
      </c>
    </row>
    <row r="4" spans="1:4" x14ac:dyDescent="0.25">
      <c r="A4" t="s">
        <v>6</v>
      </c>
    </row>
    <row r="5" spans="1:4" x14ac:dyDescent="0.25">
      <c r="A5" t="s">
        <v>7</v>
      </c>
    </row>
    <row r="8" spans="1:4" x14ac:dyDescent="0.25">
      <c r="A8" t="s">
        <v>11</v>
      </c>
    </row>
    <row r="9" spans="1:4" x14ac:dyDescent="0.25">
      <c r="A9" t="s">
        <v>12</v>
      </c>
    </row>
    <row r="10" spans="1:4" x14ac:dyDescent="0.25">
      <c r="A10" t="s">
        <v>13</v>
      </c>
    </row>
    <row r="11" spans="1:4" x14ac:dyDescent="0.25">
      <c r="A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 Masomeh Mousavi</dc:creator>
  <cp:lastModifiedBy>sayan system</cp:lastModifiedBy>
  <cp:lastPrinted>2025-05-27T07:34:46Z</cp:lastPrinted>
  <dcterms:created xsi:type="dcterms:W3CDTF">2025-02-04T06:41:55Z</dcterms:created>
  <dcterms:modified xsi:type="dcterms:W3CDTF">2026-05-19T12:35:04Z</dcterms:modified>
</cp:coreProperties>
</file>