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Commercial\Commercial\Archive\PSR\1405.03.19\"/>
    </mc:Choice>
  </mc:AlternateContent>
  <xr:revisionPtr revIDLastSave="0" documentId="13_ncr:1_{F8C017C7-56D2-4DEF-8FA8-73A53C41644F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1" sheetId="7" r:id="rId1"/>
    <sheet name="Report" sheetId="8" r:id="rId2"/>
  </sheets>
  <definedNames>
    <definedName name="_xlnm._FilterDatabase" localSheetId="0" hidden="1">'1'!$A$3:$AP$23</definedName>
    <definedName name="ColumnTitle1">#REF!</definedName>
    <definedName name="Milestone_Marker">#REF!</definedName>
    <definedName name="_xlnm.Print_Area" localSheetId="0">'1'!$A$1:$AN$3</definedName>
    <definedName name="_xlnm.Print_Titles" localSheetId="0">'1'!$1:$3</definedName>
    <definedName name="Project_Start">#REF!</definedName>
    <definedName name="Scrolling_Increment">#REF!</definedName>
    <definedName name="Start">#REF!</definedName>
    <definedName name="StartDate">#REF!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I6" i="8" l="1"/>
  <c r="I5" i="8"/>
  <c r="I4" i="8"/>
  <c r="I3" i="8"/>
  <c r="I2" i="8"/>
  <c r="H6" i="8"/>
  <c r="H5" i="8"/>
  <c r="H4" i="8"/>
  <c r="H3" i="8"/>
  <c r="H2" i="8"/>
  <c r="G6" i="8"/>
  <c r="G5" i="8"/>
  <c r="G4" i="8"/>
  <c r="G3" i="8"/>
  <c r="G2" i="8"/>
  <c r="F6" i="8"/>
  <c r="F5" i="8"/>
  <c r="F4" i="8"/>
  <c r="F3" i="8"/>
  <c r="F2" i="8"/>
  <c r="E6" i="8"/>
  <c r="E5" i="8"/>
  <c r="E4" i="8"/>
  <c r="E3" i="8"/>
  <c r="D6" i="8"/>
  <c r="D5" i="8"/>
  <c r="D4" i="8"/>
  <c r="D3" i="8"/>
  <c r="D2" i="8"/>
  <c r="C6" i="8"/>
  <c r="C5" i="8"/>
  <c r="C4" i="8"/>
  <c r="C3" i="8"/>
  <c r="C2" i="8"/>
  <c r="B6" i="8"/>
  <c r="B5" i="8"/>
  <c r="B4" i="8"/>
  <c r="B3" i="8"/>
  <c r="BB23" i="7"/>
  <c r="BB22" i="7"/>
  <c r="BB21" i="7"/>
  <c r="BB20" i="7"/>
  <c r="BB19" i="7"/>
  <c r="BB18" i="7"/>
  <c r="BB17" i="7"/>
  <c r="BB16" i="7"/>
  <c r="BB15" i="7"/>
  <c r="BB14" i="7"/>
  <c r="BB13" i="7"/>
  <c r="BB12" i="7"/>
  <c r="BB11" i="7"/>
  <c r="BB10" i="7"/>
  <c r="BB9" i="7"/>
  <c r="BB8" i="7"/>
  <c r="BB7" i="7"/>
  <c r="BB6" i="7"/>
  <c r="BB5" i="7"/>
  <c r="BB4" i="7"/>
  <c r="AT23" i="7"/>
  <c r="AT22" i="7"/>
  <c r="AT21" i="7"/>
  <c r="AT20" i="7"/>
  <c r="AT19" i="7"/>
  <c r="AT18" i="7"/>
  <c r="AT17" i="7"/>
  <c r="AT16" i="7"/>
  <c r="AT15" i="7"/>
  <c r="AT14" i="7"/>
  <c r="AT13" i="7"/>
  <c r="AT12" i="7"/>
  <c r="AT11" i="7"/>
  <c r="AT10" i="7"/>
  <c r="AT9" i="7"/>
  <c r="AT8" i="7"/>
  <c r="AT7" i="7"/>
  <c r="AT6" i="7"/>
  <c r="AT5" i="7"/>
  <c r="AT4" i="7"/>
  <c r="Q9" i="7" l="1"/>
  <c r="E2" i="8" s="1"/>
  <c r="A23" i="7" l="1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</calcChain>
</file>

<file path=xl/sharedStrings.xml><?xml version="1.0" encoding="utf-8"?>
<sst xmlns="http://schemas.openxmlformats.org/spreadsheetml/2006/main" count="364" uniqueCount="175">
  <si>
    <t>Item</t>
  </si>
  <si>
    <t>ETA</t>
  </si>
  <si>
    <t>Plan</t>
  </si>
  <si>
    <t>Actual</t>
  </si>
  <si>
    <t>PO No.</t>
  </si>
  <si>
    <t>Origin</t>
  </si>
  <si>
    <t>Delivery Condition</t>
  </si>
  <si>
    <t>Delivery at Site Dates</t>
  </si>
  <si>
    <t>P.O Signed with Vendor</t>
  </si>
  <si>
    <t>Term</t>
  </si>
  <si>
    <t>1st Part</t>
  </si>
  <si>
    <t>2nd Part</t>
  </si>
  <si>
    <t>3rd Part</t>
  </si>
  <si>
    <t>4th Part</t>
  </si>
  <si>
    <t>Cut off Date:</t>
  </si>
  <si>
    <t>Delivery Information</t>
  </si>
  <si>
    <t>Current Status</t>
  </si>
  <si>
    <t>MR No.</t>
  </si>
  <si>
    <t>MR Description</t>
  </si>
  <si>
    <t>Discipline</t>
  </si>
  <si>
    <t>Bid Close Date</t>
  </si>
  <si>
    <t>TBE Issued Date</t>
  </si>
  <si>
    <t>P.O. Information Date</t>
  </si>
  <si>
    <t>K.O.M Date</t>
  </si>
  <si>
    <t>P.I.M Date</t>
  </si>
  <si>
    <t>Area of Concerns</t>
  </si>
  <si>
    <t>Inspection Information (Only Final Inspection)</t>
  </si>
  <si>
    <t>Manufacturer (Brand)</t>
  </si>
  <si>
    <t>Vendor Name</t>
  </si>
  <si>
    <t>Advance Payment Date</t>
  </si>
  <si>
    <t>ITP/ MPS Approved (Starting)</t>
  </si>
  <si>
    <t>CBE Issued Date</t>
  </si>
  <si>
    <t>Board committee Approval Date</t>
  </si>
  <si>
    <t>Work Commencement Letter Date</t>
  </si>
  <si>
    <t>Vendor Information</t>
  </si>
  <si>
    <t>QTY</t>
  </si>
  <si>
    <t>PO Price</t>
  </si>
  <si>
    <t>Duration</t>
  </si>
  <si>
    <t>MR Release Date</t>
  </si>
  <si>
    <t>Unit</t>
  </si>
  <si>
    <t>RFQ Sent (Tender)</t>
  </si>
  <si>
    <t>MR Status</t>
  </si>
  <si>
    <t>Rev</t>
  </si>
  <si>
    <t>Material Requisition for Indoor Power and Lighting Distribution Panel</t>
  </si>
  <si>
    <t xml:space="preserve">Material Requisition for Auxiliary Transformer </t>
  </si>
  <si>
    <t>Material Requisition for PCC</t>
  </si>
  <si>
    <t xml:space="preserve">Material Requisition for MV Switchgear (CT, PT, Relay) </t>
  </si>
  <si>
    <t>Material Requisition for AC Cable</t>
  </si>
  <si>
    <t>Material Requisition for DC Cable</t>
  </si>
  <si>
    <t xml:space="preserve">Material Requisition for Earthing and Lightning </t>
  </si>
  <si>
    <t xml:space="preserve">Material Requisition for DC Connection (MC4) </t>
  </si>
  <si>
    <t xml:space="preserve">Material Requisition for Lighting System </t>
  </si>
  <si>
    <t xml:space="preserve">Material Requisition for UPS and Battery </t>
  </si>
  <si>
    <t xml:space="preserve">Material Requisition for Diesel Generator </t>
  </si>
  <si>
    <t>Material Requisition for Fence</t>
  </si>
  <si>
    <t>Material Requisition forTelecommunication and Monitoring Cable</t>
  </si>
  <si>
    <t xml:space="preserve">Material Requisition for CCTV and NVR </t>
  </si>
  <si>
    <t xml:space="preserve">Material Requisition for Weather Station </t>
  </si>
  <si>
    <t xml:space="preserve">Material Requisition for Septic Tank </t>
  </si>
  <si>
    <t>Material Requisition for Fire Alarm System</t>
  </si>
  <si>
    <t>Material Requisition for Fire Fighting Equipment Arrangement</t>
  </si>
  <si>
    <t>Electrical</t>
  </si>
  <si>
    <t>Civil</t>
  </si>
  <si>
    <t>Telecom</t>
  </si>
  <si>
    <t>Mechanical</t>
  </si>
  <si>
    <t>Safety</t>
  </si>
  <si>
    <t>410-DE-EL-MRE-0168</t>
  </si>
  <si>
    <t>410-DE-EL-MRE-0169</t>
  </si>
  <si>
    <t>410-DE-EL-MRE-0170</t>
  </si>
  <si>
    <t>410-DE-EL-MRE-0171</t>
  </si>
  <si>
    <t>410-DE-EL-MRE-0172</t>
  </si>
  <si>
    <t>410-DE-EL-MRE-0173</t>
  </si>
  <si>
    <t>410-DE-EL-MRE-0174</t>
  </si>
  <si>
    <t>410-DE-EL-MRE-0175</t>
  </si>
  <si>
    <t>410-DE-EL-MRE-0176</t>
  </si>
  <si>
    <t>410-DE-EL-MRE-0177</t>
  </si>
  <si>
    <t>410-BE-EL-MRE-0186</t>
  </si>
  <si>
    <t>410-DE-CV-MRE-0167</t>
  </si>
  <si>
    <t>410-DE-TL-MRE-0178</t>
  </si>
  <si>
    <t>410-BE-TL-MRE-0179</t>
  </si>
  <si>
    <t>410-DE-TL-MRE-0180</t>
  </si>
  <si>
    <t>410-BE-TL-MRE-0185</t>
  </si>
  <si>
    <t>410-BE-ME-MRE-0183</t>
  </si>
  <si>
    <t>410-BE-ME-MRE-0184</t>
  </si>
  <si>
    <t>410-DE-SF-MRE-0181</t>
  </si>
  <si>
    <t>410-DE-SF-MRE-0182</t>
  </si>
  <si>
    <t>Material Requisition for Water Tank</t>
  </si>
  <si>
    <t>m</t>
  </si>
  <si>
    <t>Pair</t>
  </si>
  <si>
    <t>Delivery to Site</t>
  </si>
  <si>
    <r>
      <t>Procurement Status Report (</t>
    </r>
    <r>
      <rPr>
        <sz val="8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>نیروگاه خورشیدی</t>
    </r>
    <r>
      <rPr>
        <sz val="12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>20 مگاواتی</t>
    </r>
    <r>
      <rPr>
        <sz val="8"/>
        <color rgb="FF002060"/>
        <rFont val="Times New Roman"/>
        <family val="1"/>
      </rPr>
      <t xml:space="preserve"> </t>
    </r>
    <r>
      <rPr>
        <sz val="26"/>
        <color rgb="FF002060"/>
        <rFont val="Times New Roman"/>
        <family val="1"/>
      </rPr>
      <t xml:space="preserve">)    </t>
    </r>
  </si>
  <si>
    <t>JINQISOLAR</t>
  </si>
  <si>
    <t>TRINA SOLAR</t>
  </si>
  <si>
    <t>Delivery to Storage</t>
  </si>
  <si>
    <t>Day</t>
  </si>
  <si>
    <t>-</t>
  </si>
  <si>
    <t>IRAN</t>
  </si>
  <si>
    <t>CHINA</t>
  </si>
  <si>
    <t>AZIN ALVAND</t>
  </si>
  <si>
    <t>N/A</t>
  </si>
  <si>
    <t>JQR-1017</t>
  </si>
  <si>
    <t xml:space="preserve">Material Requisition for Fiber Optics </t>
  </si>
  <si>
    <t>PCS
(10000Lit)</t>
  </si>
  <si>
    <t>Total MR</t>
  </si>
  <si>
    <t>Issued MR</t>
  </si>
  <si>
    <t>TBE</t>
  </si>
  <si>
    <t>P.O</t>
  </si>
  <si>
    <t>RawMat.</t>
  </si>
  <si>
    <t>Manufac.</t>
  </si>
  <si>
    <t>I.R.N</t>
  </si>
  <si>
    <t>Report</t>
  </si>
  <si>
    <t>Before P.O Progress</t>
  </si>
  <si>
    <t>After P.O Progress</t>
  </si>
  <si>
    <t>Inquiry</t>
  </si>
  <si>
    <t>TCL</t>
  </si>
  <si>
    <t>Bid Winner</t>
  </si>
  <si>
    <t>PO %</t>
  </si>
  <si>
    <t>Engineering
Progress</t>
  </si>
  <si>
    <t>Material Suborder Progress</t>
  </si>
  <si>
    <t>Material Receipt
Progress</t>
  </si>
  <si>
    <t>Manufacturing Progress</t>
  </si>
  <si>
    <t>IRN Progress</t>
  </si>
  <si>
    <t>MRS Progress</t>
  </si>
  <si>
    <t>Final Book</t>
  </si>
  <si>
    <t>تجهیز فوق خریداری و به سایت ارسال شده است</t>
  </si>
  <si>
    <t>تجهیز فوق خریداری و به انبار تهران ارسال شده است</t>
  </si>
  <si>
    <t>صنایع مفتولی توران گستر</t>
  </si>
  <si>
    <t>1405/02/03</t>
  </si>
  <si>
    <t>1405/02/04</t>
  </si>
  <si>
    <t>1405/02/05</t>
  </si>
  <si>
    <t>1405/02/06</t>
  </si>
  <si>
    <t>1405/04/27</t>
  </si>
  <si>
    <t>1405/02/16</t>
  </si>
  <si>
    <t>1405/05/15</t>
  </si>
  <si>
    <t>1405/02/12</t>
  </si>
  <si>
    <t>1405/02/13</t>
  </si>
  <si>
    <t>1405/02/14</t>
  </si>
  <si>
    <t>1405/02/15</t>
  </si>
  <si>
    <t>1405/02/27</t>
  </si>
  <si>
    <t>1405/03/20</t>
  </si>
  <si>
    <t>1404/12/03</t>
  </si>
  <si>
    <t>1404/12/04</t>
  </si>
  <si>
    <t>1404/12/05</t>
  </si>
  <si>
    <t>1404/12/06</t>
  </si>
  <si>
    <t>1404/12/08</t>
  </si>
  <si>
    <t>1405/01/14</t>
  </si>
  <si>
    <t>1405/05/07</t>
  </si>
  <si>
    <t>1405/05/21</t>
  </si>
  <si>
    <t>1405/05/20</t>
  </si>
  <si>
    <t>1405/05/31</t>
  </si>
  <si>
    <t>1405/05/17</t>
  </si>
  <si>
    <t>1405/05/30</t>
  </si>
  <si>
    <t>1405/05/25</t>
  </si>
  <si>
    <t>1405/05/13</t>
  </si>
  <si>
    <t>1405/03/27</t>
  </si>
  <si>
    <t>1405/03/11</t>
  </si>
  <si>
    <t>1405/03/13</t>
  </si>
  <si>
    <t>1405/03/19</t>
  </si>
  <si>
    <t>1405/03/16</t>
  </si>
  <si>
    <t>IFC</t>
  </si>
  <si>
    <t>1405/03/17</t>
  </si>
  <si>
    <t>SK-CO-1405-11517</t>
  </si>
  <si>
    <t>1405/03/18</t>
  </si>
  <si>
    <t>IFA</t>
  </si>
  <si>
    <t>Deleted</t>
  </si>
  <si>
    <t>ساخت و خرید فنس ، پایه ها و متعلقات مربوطه به پایان رسید و تمامی قطعات از تاریخ 1405/03/11 تا تاریخ 1405/03/19 به سایت ارسال گردید.</t>
  </si>
  <si>
    <t>درحال استعلام قیمت و انتخاب تامین کننده</t>
  </si>
  <si>
    <t>آذین الوند آسیا</t>
  </si>
  <si>
    <t>PCS
(2000Lit)</t>
  </si>
  <si>
    <t>1405/03/12</t>
  </si>
  <si>
    <t>1405/03/9</t>
  </si>
  <si>
    <t>1405/03/10</t>
  </si>
  <si>
    <t>تانکرسازی  زیارتی</t>
  </si>
  <si>
    <t>زیارتی</t>
  </si>
  <si>
    <t>این مدرک حذف گردید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</si>
</sst>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[$-409]d\-mmm\-yyyy;@"/>
    <numFmt numFmtId="166" formatCode="[$€-2]\ #,##0"/>
    <numFmt numFmtId="167" formatCode="_-[$$-409]* #,##0_ ;_-[$$-409]* \-#,##0\ ;_-[$$-409]* &quot;-&quot;??_ ;_-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sz val="26"/>
      <color rgb="FF002060"/>
      <name val="Times New Roman"/>
      <family val="1"/>
    </font>
    <font>
      <sz val="8"/>
      <color rgb="FF002060"/>
      <name val="Times New Roman"/>
      <family val="1"/>
    </font>
    <font>
      <sz val="12"/>
      <color rgb="FF002060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9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5" fontId="2" fillId="0" borderId="0"/>
    <xf numFmtId="9" fontId="1" fillId="0" borderId="0" applyFont="0" applyFill="0" applyBorder="0" applyAlignment="0" applyProtection="0"/>
    <xf numFmtId="0" fontId="18" fillId="0" borderId="0"/>
  </cellStyleXfs>
  <cellXfs count="95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6" fontId="7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67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 readingOrder="1"/>
    </xf>
    <xf numFmtId="0" fontId="14" fillId="5" borderId="11" xfId="0" applyFont="1" applyFill="1" applyBorder="1" applyAlignment="1">
      <alignment horizontal="center" vertical="center" wrapText="1" readingOrder="1"/>
    </xf>
    <xf numFmtId="0" fontId="14" fillId="5" borderId="12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15" fillId="0" borderId="13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 readingOrder="1"/>
    </xf>
    <xf numFmtId="0" fontId="9" fillId="0" borderId="16" xfId="0" applyFont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 wrapText="1"/>
    </xf>
    <xf numFmtId="9" fontId="17" fillId="3" borderId="1" xfId="3" applyFont="1" applyFill="1" applyBorder="1" applyAlignment="1">
      <alignment horizontal="center" vertical="center" wrapText="1"/>
    </xf>
    <xf numFmtId="0" fontId="20" fillId="8" borderId="1" xfId="4" applyFont="1" applyFill="1" applyBorder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9" fontId="7" fillId="4" borderId="1" xfId="3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9" fontId="10" fillId="0" borderId="1" xfId="3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 readingOrder="1"/>
    </xf>
    <xf numFmtId="0" fontId="19" fillId="8" borderId="1" xfId="4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9" fillId="6" borderId="20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2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right" vertical="center" wrapText="1"/>
    </xf>
    <xf numFmtId="0" fontId="21" fillId="0" borderId="16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</cellXfs>
  <cellStyles count="5">
    <cellStyle name="Normal" xfId="0" builtinId="0"/>
    <cellStyle name="Normal 2" xfId="4" xr:uid="{7B7F35AE-01C4-433F-BEFA-9DE2179C6275}"/>
    <cellStyle name="Normal 4 5 3 2" xfId="1" xr:uid="{00000000-0005-0000-0000-000001000000}"/>
    <cellStyle name="Normal 6" xfId="2" xr:uid="{00000000-0005-0000-0000-000002000000}"/>
    <cellStyle name="Percent" xfId="3" builtinId="5"/>
  </cellStyles>
  <dxfs count="0"/>
  <tableStyles count="0" defaultTableStyle="TableStyleMedium2" defaultPivotStyle="PivotStyleLight16"/>
  <colors>
    <mruColors>
      <color rgb="FFFFCCCC"/>
      <color rgb="FFFF99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246530</xdr:colOff>
      <xdr:row>0</xdr:row>
      <xdr:rowOff>156883</xdr:rowOff>
    </xdr:from>
    <xdr:to>
      <xdr:col>2</xdr:col>
      <xdr:colOff>291353</xdr:colOff>
      <xdr:row>0</xdr:row>
      <xdr:rowOff>1031521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0DA45-B435-4B65-92CD-9C03D5CC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530" y="156883"/>
          <a:ext cx="2073088" cy="874638"/>
        </a:xfrm>
        <a:prstGeom prst="rect">
          <a:avLst/>
        </a:prstGeom>
      </xdr:spPr>
    </xdr:pic>
    <xdr:clientData/>
  </xdr:twoCellAnchor>
  <xdr:twoCellAnchor editAs="oneCell">
    <xdr:from>
      <xdr:col>38</xdr:col>
      <xdr:colOff>638736</xdr:colOff>
      <xdr:row>0</xdr:row>
      <xdr:rowOff>44823</xdr:rowOff>
    </xdr:from>
    <xdr:to>
      <xdr:col>39</xdr:col>
      <xdr:colOff>1053353</xdr:colOff>
      <xdr:row>0</xdr:row>
      <xdr:rowOff>1144672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9952F0-2365-484F-AB48-87AEF55A3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59442" y="44823"/>
          <a:ext cx="1535206" cy="1099849"/>
        </a:xfrm>
        <a:prstGeom prst="rect">
          <a:avLst/>
        </a:prstGeom>
      </xdr:spPr>
    </xdr:pic>
    <xdr:clientData/>
  </xdr:twoCellAnchor>
  <xdr:twoCellAnchor editAs="oneCell">
    <xdr:from>
      <xdr:col>38</xdr:col>
      <xdr:colOff>89647</xdr:colOff>
      <xdr:row>0</xdr:row>
      <xdr:rowOff>0</xdr:rowOff>
    </xdr:from>
    <xdr:to>
      <xdr:col>38</xdr:col>
      <xdr:colOff>896471</xdr:colOff>
      <xdr:row>0</xdr:row>
      <xdr:rowOff>1114630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84FD783-6127-086B-A4D3-5002A2E5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010353" y="0"/>
          <a:ext cx="806824" cy="1114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BB23"/>
  <sheetViews>
    <sheetView tabSelected="1" zoomScale="70" zoomScaleNormal="70" zoomScaleSheetLayoutView="85" workbookViewId="0">
      <pane xSplit="4" ySplit="3" topLeftCell="AF7" activePane="bottomRight" state="frozen"/>
      <selection pane="topRight" activeCell="E1" sqref="E1"/>
      <selection pane="bottomLeft" activeCell="A4" sqref="A4"/>
      <selection pane="bottomRight" activeCell="BA15" sqref="BA15"/>
    </sheetView>
  </sheetViews>
  <sheetFormatPr defaultColWidth="9.140625" defaultRowHeight="12.75" x14ac:dyDescent="0.25"/>
  <cols>
    <col min="1" max="1" width="5.42578125" style="2" bestFit="1" customWidth="1"/>
    <col min="2" max="2" width="25" style="2" bestFit="1" customWidth="1"/>
    <col min="3" max="3" width="60.85546875" style="30" bestFit="1" customWidth="1"/>
    <col min="4" max="4" width="10.7109375" style="2" bestFit="1" customWidth="1"/>
    <col min="5" max="5" width="20.42578125" style="2" customWidth="1"/>
    <col min="6" max="7" width="8.7109375" style="2" customWidth="1"/>
    <col min="8" max="8" width="17.140625" style="30" customWidth="1"/>
    <col min="9" max="9" width="4.7109375" style="30" bestFit="1" customWidth="1"/>
    <col min="10" max="16" width="14.28515625" style="30" customWidth="1"/>
    <col min="17" max="17" width="10.28515625" style="30" bestFit="1" customWidth="1"/>
    <col min="18" max="18" width="18.140625" style="31" bestFit="1" customWidth="1"/>
    <col min="19" max="19" width="20.28515625" style="31" bestFit="1" customWidth="1"/>
    <col min="20" max="20" width="56.42578125" style="2" customWidth="1"/>
    <col min="21" max="21" width="19.28515625" style="2" bestFit="1" customWidth="1"/>
    <col min="22" max="22" width="11.5703125" style="2" bestFit="1" customWidth="1"/>
    <col min="23" max="23" width="14.28515625" style="32" bestFit="1" customWidth="1"/>
    <col min="24" max="24" width="10.5703125" style="2" bestFit="1" customWidth="1"/>
    <col min="25" max="25" width="12.140625" style="2" bestFit="1" customWidth="1"/>
    <col min="26" max="26" width="11.140625" style="2" bestFit="1" customWidth="1"/>
    <col min="27" max="27" width="17.85546875" style="2" customWidth="1"/>
    <col min="28" max="31" width="11.85546875" style="2" customWidth="1"/>
    <col min="32" max="32" width="11.5703125" style="38" bestFit="1" customWidth="1"/>
    <col min="33" max="34" width="11.5703125" style="2" customWidth="1"/>
    <col min="35" max="38" width="11.28515625" style="2" customWidth="1"/>
    <col min="39" max="39" width="16.85546875" style="2" customWidth="1"/>
    <col min="40" max="40" width="17.85546875" style="2" bestFit="1" customWidth="1"/>
    <col min="41" max="42" width="10.140625" style="1" customWidth="1"/>
    <col min="43" max="45" width="10.140625" style="2" customWidth="1"/>
    <col min="46" max="49" width="12.42578125" style="2" customWidth="1"/>
    <col min="50" max="50" width="15.140625" style="2" customWidth="1"/>
    <col min="51" max="53" width="9.7109375" style="2" customWidth="1"/>
    <col min="54" max="54" width="12.42578125" style="2" customWidth="1"/>
    <col min="55" max="16384" width="9.140625" style="2"/>
  </cols>
  <sheetData>
    <row r="1" spans="1:54" ht="93" customHeight="1" x14ac:dyDescent="0.25">
      <c r="A1" s="77" t="s">
        <v>90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8" t="s">
        <v>14</v>
      </c>
      <c r="AG1" s="78"/>
      <c r="AH1" s="79" t="s">
        <v>157</v>
      </c>
      <c r="AI1" s="72"/>
      <c r="AJ1" s="72"/>
      <c r="AK1" s="72"/>
      <c r="AL1" s="72"/>
      <c r="AM1" s="72"/>
      <c r="AN1" s="73"/>
    </row>
    <row r="2" spans="1:54" s="3" customFormat="1" ht="46.5" customHeight="1" x14ac:dyDescent="0.25">
      <c r="A2" s="68" t="s">
        <v>0</v>
      </c>
      <c r="B2" s="68" t="s">
        <v>17</v>
      </c>
      <c r="C2" s="68" t="s">
        <v>18</v>
      </c>
      <c r="D2" s="68" t="s">
        <v>19</v>
      </c>
      <c r="E2" s="68" t="s">
        <v>4</v>
      </c>
      <c r="F2" s="68" t="s">
        <v>35</v>
      </c>
      <c r="G2" s="68" t="s">
        <v>39</v>
      </c>
      <c r="H2" s="68" t="s">
        <v>38</v>
      </c>
      <c r="I2" s="68" t="s">
        <v>42</v>
      </c>
      <c r="J2" s="68" t="s">
        <v>41</v>
      </c>
      <c r="K2" s="68" t="s">
        <v>40</v>
      </c>
      <c r="L2" s="70" t="s">
        <v>20</v>
      </c>
      <c r="M2" s="70" t="s">
        <v>21</v>
      </c>
      <c r="N2" s="70" t="s">
        <v>31</v>
      </c>
      <c r="O2" s="70" t="s">
        <v>32</v>
      </c>
      <c r="P2" s="70" t="s">
        <v>33</v>
      </c>
      <c r="Q2" s="70" t="s">
        <v>36</v>
      </c>
      <c r="R2" s="82" t="s">
        <v>22</v>
      </c>
      <c r="S2" s="83"/>
      <c r="T2" s="74" t="s">
        <v>34</v>
      </c>
      <c r="U2" s="76"/>
      <c r="V2" s="75"/>
      <c r="W2" s="74" t="s">
        <v>6</v>
      </c>
      <c r="X2" s="75"/>
      <c r="Y2" s="68" t="s">
        <v>23</v>
      </c>
      <c r="Z2" s="68" t="s">
        <v>24</v>
      </c>
      <c r="AA2" s="70" t="s">
        <v>30</v>
      </c>
      <c r="AB2" s="74" t="s">
        <v>26</v>
      </c>
      <c r="AC2" s="76"/>
      <c r="AD2" s="76"/>
      <c r="AE2" s="75"/>
      <c r="AF2" s="81" t="s">
        <v>7</v>
      </c>
      <c r="AG2" s="81"/>
      <c r="AH2" s="81"/>
      <c r="AI2" s="74" t="s">
        <v>15</v>
      </c>
      <c r="AJ2" s="76"/>
      <c r="AK2" s="76"/>
      <c r="AL2" s="75"/>
      <c r="AM2" s="68" t="s">
        <v>16</v>
      </c>
      <c r="AN2" s="68" t="s">
        <v>25</v>
      </c>
      <c r="AO2" s="49">
        <v>0.2</v>
      </c>
      <c r="AP2" s="49">
        <v>0.2</v>
      </c>
      <c r="AQ2" s="49">
        <v>0.2</v>
      </c>
      <c r="AR2" s="49">
        <v>0.2</v>
      </c>
      <c r="AS2" s="49">
        <v>0.2</v>
      </c>
      <c r="AT2" s="80" t="s">
        <v>111</v>
      </c>
      <c r="AU2" s="49">
        <v>0.1</v>
      </c>
      <c r="AV2" s="49">
        <v>0.05</v>
      </c>
      <c r="AW2" s="49">
        <v>0.15</v>
      </c>
      <c r="AX2" s="49">
        <v>0.45</v>
      </c>
      <c r="AY2" s="49">
        <v>0.1</v>
      </c>
      <c r="AZ2" s="49">
        <v>0.1</v>
      </c>
      <c r="BA2" s="49">
        <v>0.05</v>
      </c>
      <c r="BB2" s="80" t="s">
        <v>112</v>
      </c>
    </row>
    <row r="3" spans="1:54" s="3" customFormat="1" ht="62.25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71"/>
      <c r="M3" s="71"/>
      <c r="N3" s="71"/>
      <c r="O3" s="71"/>
      <c r="P3" s="71"/>
      <c r="Q3" s="71"/>
      <c r="R3" s="4" t="s">
        <v>8</v>
      </c>
      <c r="S3" s="4" t="s">
        <v>29</v>
      </c>
      <c r="T3" s="5" t="s">
        <v>28</v>
      </c>
      <c r="U3" s="5" t="s">
        <v>27</v>
      </c>
      <c r="V3" s="5" t="s">
        <v>5</v>
      </c>
      <c r="W3" s="6" t="s">
        <v>37</v>
      </c>
      <c r="X3" s="5" t="s">
        <v>9</v>
      </c>
      <c r="Y3" s="69"/>
      <c r="Z3" s="69"/>
      <c r="AA3" s="71"/>
      <c r="AB3" s="5" t="s">
        <v>10</v>
      </c>
      <c r="AC3" s="5" t="s">
        <v>11</v>
      </c>
      <c r="AD3" s="5" t="s">
        <v>12</v>
      </c>
      <c r="AE3" s="5" t="s">
        <v>13</v>
      </c>
      <c r="AF3" s="37" t="s">
        <v>2</v>
      </c>
      <c r="AG3" s="5" t="s">
        <v>1</v>
      </c>
      <c r="AH3" s="5" t="s">
        <v>3</v>
      </c>
      <c r="AI3" s="5" t="s">
        <v>10</v>
      </c>
      <c r="AJ3" s="5" t="s">
        <v>11</v>
      </c>
      <c r="AK3" s="5" t="s">
        <v>12</v>
      </c>
      <c r="AL3" s="5" t="s">
        <v>13</v>
      </c>
      <c r="AM3" s="69"/>
      <c r="AN3" s="69"/>
      <c r="AO3" s="50" t="s">
        <v>113</v>
      </c>
      <c r="AP3" s="50" t="s">
        <v>114</v>
      </c>
      <c r="AQ3" s="50" t="s">
        <v>105</v>
      </c>
      <c r="AR3" s="50" t="s">
        <v>115</v>
      </c>
      <c r="AS3" s="50" t="s">
        <v>116</v>
      </c>
      <c r="AT3" s="80"/>
      <c r="AU3" s="50" t="s">
        <v>117</v>
      </c>
      <c r="AV3" s="50" t="s">
        <v>118</v>
      </c>
      <c r="AW3" s="50" t="s">
        <v>119</v>
      </c>
      <c r="AX3" s="50" t="s">
        <v>120</v>
      </c>
      <c r="AY3" s="50" t="s">
        <v>121</v>
      </c>
      <c r="AZ3" s="50" t="s">
        <v>122</v>
      </c>
      <c r="BA3" s="50" t="s">
        <v>123</v>
      </c>
      <c r="BB3" s="80"/>
    </row>
    <row r="4" spans="1:54" ht="35.25" customHeight="1" x14ac:dyDescent="0.25">
      <c r="A4" s="7">
        <f>IF(B4&lt;&gt;"",ROW(B4)-ROW($B$3),"")</f>
        <v>1</v>
      </c>
      <c r="B4" s="8" t="s">
        <v>66</v>
      </c>
      <c r="C4" s="9" t="s">
        <v>43</v>
      </c>
      <c r="D4" s="8" t="s">
        <v>61</v>
      </c>
      <c r="E4" s="7"/>
      <c r="F4" s="10"/>
      <c r="G4" s="10"/>
      <c r="H4" s="7" t="s">
        <v>158</v>
      </c>
      <c r="I4" s="7">
        <v>0</v>
      </c>
      <c r="J4" s="7" t="s">
        <v>159</v>
      </c>
      <c r="K4" s="8"/>
      <c r="L4" s="8"/>
      <c r="M4" s="8"/>
      <c r="N4" s="12"/>
      <c r="O4" s="12"/>
      <c r="P4" s="12"/>
      <c r="Q4" s="13"/>
      <c r="R4" s="14"/>
      <c r="S4" s="14"/>
      <c r="T4" s="7"/>
      <c r="U4" s="7"/>
      <c r="V4" s="7"/>
      <c r="W4" s="15"/>
      <c r="X4" s="7"/>
      <c r="Y4" s="7"/>
      <c r="Z4" s="7"/>
      <c r="AA4" s="7"/>
      <c r="AB4" s="7"/>
      <c r="AC4" s="7"/>
      <c r="AD4" s="7"/>
      <c r="AE4" s="7"/>
      <c r="AF4" s="36" t="s">
        <v>146</v>
      </c>
      <c r="AG4" s="7"/>
      <c r="AH4" s="7"/>
      <c r="AI4" s="7"/>
      <c r="AJ4" s="7"/>
      <c r="AK4" s="7"/>
      <c r="AL4" s="7"/>
      <c r="AM4" s="16"/>
      <c r="AN4" s="7"/>
      <c r="AO4" s="51"/>
      <c r="AP4" s="51"/>
      <c r="AQ4" s="51"/>
      <c r="AR4" s="51"/>
      <c r="AS4" s="51"/>
      <c r="AT4" s="51">
        <f>SUMPRODUCT($AO$2:$AS$2,AO4:AS4)</f>
        <v>0</v>
      </c>
      <c r="AU4" s="51"/>
      <c r="AV4" s="51"/>
      <c r="AW4" s="51"/>
      <c r="AX4" s="51"/>
      <c r="AY4" s="51"/>
      <c r="AZ4" s="51"/>
      <c r="BA4" s="51"/>
      <c r="BB4" s="51">
        <f>SUMPRODUCT($AU$2:$BA$2,AU4:BA4)</f>
        <v>0</v>
      </c>
    </row>
    <row r="5" spans="1:54" ht="35.25" customHeight="1" x14ac:dyDescent="0.25">
      <c r="A5" s="17">
        <f t="shared" ref="A5:A23" si="0">IF(B5&lt;&gt;"",ROW(B5)-ROW($B$3),"")</f>
        <v>2</v>
      </c>
      <c r="B5" s="18" t="s">
        <v>67</v>
      </c>
      <c r="C5" s="19" t="s">
        <v>44</v>
      </c>
      <c r="D5" s="20" t="s">
        <v>61</v>
      </c>
      <c r="E5" s="17"/>
      <c r="F5" s="20"/>
      <c r="G5" s="20"/>
      <c r="H5" s="20" t="s">
        <v>160</v>
      </c>
      <c r="I5" s="20">
        <v>0</v>
      </c>
      <c r="J5" s="20" t="s">
        <v>159</v>
      </c>
      <c r="K5" s="20"/>
      <c r="L5" s="20"/>
      <c r="M5" s="20"/>
      <c r="N5" s="21"/>
      <c r="O5" s="21"/>
      <c r="P5" s="21"/>
      <c r="Q5" s="22"/>
      <c r="R5" s="23"/>
      <c r="S5" s="23"/>
      <c r="T5" s="17"/>
      <c r="U5" s="17"/>
      <c r="V5" s="17"/>
      <c r="W5" s="24"/>
      <c r="X5" s="17"/>
      <c r="Y5" s="17"/>
      <c r="Z5" s="17"/>
      <c r="AA5" s="17"/>
      <c r="AB5" s="17"/>
      <c r="AC5" s="17"/>
      <c r="AD5" s="17"/>
      <c r="AE5" s="17"/>
      <c r="AF5" s="35" t="s">
        <v>147</v>
      </c>
      <c r="AG5" s="17"/>
      <c r="AH5" s="17"/>
      <c r="AI5" s="17"/>
      <c r="AJ5" s="17"/>
      <c r="AK5" s="17"/>
      <c r="AL5" s="17"/>
      <c r="AM5" s="25"/>
      <c r="AN5" s="17"/>
      <c r="AO5" s="52"/>
      <c r="AP5" s="52"/>
      <c r="AQ5" s="52"/>
      <c r="AR5" s="52"/>
      <c r="AS5" s="52"/>
      <c r="AT5" s="52">
        <f t="shared" ref="AT5:AT23" si="1">SUMPRODUCT($AO$2:$AS$2,AO5:AS5)</f>
        <v>0</v>
      </c>
      <c r="AU5" s="52"/>
      <c r="AV5" s="52"/>
      <c r="AW5" s="52"/>
      <c r="AX5" s="52"/>
      <c r="AY5" s="52"/>
      <c r="AZ5" s="52"/>
      <c r="BA5" s="52"/>
      <c r="BB5" s="52">
        <f t="shared" ref="BB5:BB23" si="2">SUMPRODUCT($AU$2:$BA$2,AU5:BA5)</f>
        <v>0</v>
      </c>
    </row>
    <row r="6" spans="1:54" s="66" customFormat="1" ht="35.25" customHeight="1" x14ac:dyDescent="0.25">
      <c r="A6" s="11">
        <f t="shared" si="0"/>
        <v>3</v>
      </c>
      <c r="B6" s="56" t="s">
        <v>68</v>
      </c>
      <c r="C6" s="57" t="s">
        <v>45</v>
      </c>
      <c r="D6" s="29" t="s">
        <v>61</v>
      </c>
      <c r="E6" s="11"/>
      <c r="F6" s="58" t="s">
        <v>95</v>
      </c>
      <c r="G6" s="58" t="s">
        <v>95</v>
      </c>
      <c r="H6" s="29"/>
      <c r="I6" s="29"/>
      <c r="J6" s="29" t="s">
        <v>164</v>
      </c>
      <c r="K6" s="29"/>
      <c r="L6" s="29"/>
      <c r="M6" s="29"/>
      <c r="N6" s="59"/>
      <c r="O6" s="59"/>
      <c r="P6" s="59"/>
      <c r="Q6" s="60"/>
      <c r="R6" s="61"/>
      <c r="S6" s="61"/>
      <c r="T6" s="11"/>
      <c r="U6" s="11"/>
      <c r="V6" s="11"/>
      <c r="W6" s="62"/>
      <c r="X6" s="11"/>
      <c r="Y6" s="11"/>
      <c r="Z6" s="11"/>
      <c r="AA6" s="11"/>
      <c r="AB6" s="11"/>
      <c r="AC6" s="11"/>
      <c r="AD6" s="11"/>
      <c r="AE6" s="11"/>
      <c r="AF6" s="63" t="s">
        <v>147</v>
      </c>
      <c r="AG6" s="11"/>
      <c r="AH6" s="11"/>
      <c r="AI6" s="11"/>
      <c r="AJ6" s="11"/>
      <c r="AK6" s="11"/>
      <c r="AL6" s="11"/>
      <c r="AM6" s="64"/>
      <c r="AN6" s="11"/>
      <c r="AO6" s="65"/>
      <c r="AP6" s="65"/>
      <c r="AQ6" s="65"/>
      <c r="AR6" s="65"/>
      <c r="AS6" s="65"/>
      <c r="AT6" s="65">
        <f t="shared" si="1"/>
        <v>0</v>
      </c>
      <c r="AU6" s="65"/>
      <c r="AV6" s="65"/>
      <c r="AW6" s="65"/>
      <c r="AX6" s="65"/>
      <c r="AY6" s="65"/>
      <c r="AZ6" s="65"/>
      <c r="BA6" s="65"/>
      <c r="BB6" s="65">
        <f t="shared" si="2"/>
        <v>0</v>
      </c>
    </row>
    <row r="7" spans="1:54" ht="35.25" customHeight="1" x14ac:dyDescent="0.25">
      <c r="A7" s="17">
        <f t="shared" si="0"/>
        <v>4</v>
      </c>
      <c r="B7" s="18" t="s">
        <v>69</v>
      </c>
      <c r="C7" s="19" t="s">
        <v>46</v>
      </c>
      <c r="D7" s="20" t="s">
        <v>61</v>
      </c>
      <c r="E7" s="17"/>
      <c r="F7" s="20"/>
      <c r="G7" s="20"/>
      <c r="H7" s="20" t="s">
        <v>158</v>
      </c>
      <c r="I7" s="20">
        <v>0</v>
      </c>
      <c r="J7" s="20" t="s">
        <v>159</v>
      </c>
      <c r="K7" s="20"/>
      <c r="L7" s="20"/>
      <c r="M7" s="20"/>
      <c r="N7" s="21"/>
      <c r="O7" s="21"/>
      <c r="P7" s="21"/>
      <c r="Q7" s="22"/>
      <c r="R7" s="23"/>
      <c r="S7" s="23"/>
      <c r="T7" s="17"/>
      <c r="U7" s="17"/>
      <c r="V7" s="17"/>
      <c r="W7" s="24"/>
      <c r="X7" s="17"/>
      <c r="Y7" s="17"/>
      <c r="Z7" s="17"/>
      <c r="AA7" s="17"/>
      <c r="AB7" s="17"/>
      <c r="AC7" s="17"/>
      <c r="AD7" s="17"/>
      <c r="AE7" s="17"/>
      <c r="AF7" s="35" t="s">
        <v>149</v>
      </c>
      <c r="AG7" s="17"/>
      <c r="AH7" s="17"/>
      <c r="AI7" s="17"/>
      <c r="AJ7" s="17"/>
      <c r="AK7" s="17"/>
      <c r="AL7" s="17"/>
      <c r="AM7" s="25"/>
      <c r="AN7" s="17"/>
      <c r="AO7" s="52"/>
      <c r="AP7" s="52"/>
      <c r="AQ7" s="52"/>
      <c r="AR7" s="52"/>
      <c r="AS7" s="52"/>
      <c r="AT7" s="52">
        <f t="shared" si="1"/>
        <v>0</v>
      </c>
      <c r="AU7" s="52"/>
      <c r="AV7" s="52"/>
      <c r="AW7" s="52"/>
      <c r="AX7" s="52"/>
      <c r="AY7" s="52"/>
      <c r="AZ7" s="52"/>
      <c r="BA7" s="52"/>
      <c r="BB7" s="52">
        <f t="shared" si="2"/>
        <v>0</v>
      </c>
    </row>
    <row r="8" spans="1:54" ht="35.25" customHeight="1" x14ac:dyDescent="0.25">
      <c r="A8" s="7">
        <f t="shared" si="0"/>
        <v>5</v>
      </c>
      <c r="B8" s="26" t="s">
        <v>70</v>
      </c>
      <c r="C8" s="9" t="s">
        <v>47</v>
      </c>
      <c r="D8" s="8" t="s">
        <v>61</v>
      </c>
      <c r="E8" s="7"/>
      <c r="F8" s="27"/>
      <c r="G8" s="27"/>
      <c r="H8" s="8" t="s">
        <v>156</v>
      </c>
      <c r="I8" s="8">
        <v>0</v>
      </c>
      <c r="J8" s="8" t="s">
        <v>159</v>
      </c>
      <c r="K8" s="8"/>
      <c r="L8" s="8"/>
      <c r="M8" s="8"/>
      <c r="N8" s="12"/>
      <c r="O8" s="12"/>
      <c r="P8" s="12"/>
      <c r="Q8" s="13"/>
      <c r="R8" s="14"/>
      <c r="S8" s="14"/>
      <c r="T8" s="7"/>
      <c r="U8" s="7"/>
      <c r="V8" s="7"/>
      <c r="W8" s="15"/>
      <c r="X8" s="7"/>
      <c r="Y8" s="7"/>
      <c r="Z8" s="7"/>
      <c r="AA8" s="7"/>
      <c r="AB8" s="7"/>
      <c r="AC8" s="7"/>
      <c r="AD8" s="7"/>
      <c r="AE8" s="7"/>
      <c r="AF8" s="36" t="s">
        <v>133</v>
      </c>
      <c r="AG8" s="7"/>
      <c r="AH8" s="7"/>
      <c r="AI8" s="7"/>
      <c r="AJ8" s="7"/>
      <c r="AK8" s="7"/>
      <c r="AL8" s="7"/>
      <c r="AM8" s="16"/>
      <c r="AN8" s="7"/>
      <c r="AO8" s="51"/>
      <c r="AP8" s="51"/>
      <c r="AQ8" s="51"/>
      <c r="AR8" s="51"/>
      <c r="AS8" s="51"/>
      <c r="AT8" s="51">
        <f t="shared" si="1"/>
        <v>0</v>
      </c>
      <c r="AU8" s="51"/>
      <c r="AV8" s="51"/>
      <c r="AW8" s="51"/>
      <c r="AX8" s="51"/>
      <c r="AY8" s="51"/>
      <c r="AZ8" s="51"/>
      <c r="BA8" s="51"/>
      <c r="BB8" s="51">
        <f t="shared" si="2"/>
        <v>0</v>
      </c>
    </row>
    <row r="9" spans="1:54" ht="35.25" customHeight="1" x14ac:dyDescent="0.25">
      <c r="A9" s="17">
        <f t="shared" si="0"/>
        <v>6</v>
      </c>
      <c r="B9" s="18" t="s">
        <v>71</v>
      </c>
      <c r="C9" s="19" t="s">
        <v>48</v>
      </c>
      <c r="D9" s="20" t="s">
        <v>61</v>
      </c>
      <c r="E9" s="17" t="s">
        <v>100</v>
      </c>
      <c r="F9" s="20">
        <v>81926.880000000005</v>
      </c>
      <c r="G9" s="20" t="s">
        <v>87</v>
      </c>
      <c r="H9" s="20" t="s">
        <v>156</v>
      </c>
      <c r="I9" s="20">
        <v>0</v>
      </c>
      <c r="J9" s="20" t="s">
        <v>159</v>
      </c>
      <c r="K9" s="33" t="s">
        <v>127</v>
      </c>
      <c r="L9" s="33" t="s">
        <v>128</v>
      </c>
      <c r="M9" s="33" t="s">
        <v>129</v>
      </c>
      <c r="N9" s="33" t="s">
        <v>129</v>
      </c>
      <c r="O9" s="33" t="s">
        <v>129</v>
      </c>
      <c r="P9" s="33" t="s">
        <v>130</v>
      </c>
      <c r="Q9" s="34">
        <f>94000+13600</f>
        <v>107600</v>
      </c>
      <c r="R9" s="33" t="s">
        <v>130</v>
      </c>
      <c r="S9" s="33" t="s">
        <v>130</v>
      </c>
      <c r="T9" s="17" t="s">
        <v>91</v>
      </c>
      <c r="U9" s="17" t="s">
        <v>91</v>
      </c>
      <c r="V9" s="17" t="s">
        <v>97</v>
      </c>
      <c r="W9" s="24">
        <v>10</v>
      </c>
      <c r="X9" s="17" t="s">
        <v>94</v>
      </c>
      <c r="Y9" s="17" t="s">
        <v>99</v>
      </c>
      <c r="Z9" s="17" t="s">
        <v>99</v>
      </c>
      <c r="AA9" s="17" t="s">
        <v>99</v>
      </c>
      <c r="AB9" s="17" t="s">
        <v>99</v>
      </c>
      <c r="AC9" s="17" t="s">
        <v>99</v>
      </c>
      <c r="AD9" s="17" t="s">
        <v>99</v>
      </c>
      <c r="AE9" s="17" t="s">
        <v>99</v>
      </c>
      <c r="AF9" s="35" t="s">
        <v>131</v>
      </c>
      <c r="AG9" s="17"/>
      <c r="AH9" s="17"/>
      <c r="AI9" s="17"/>
      <c r="AJ9" s="17"/>
      <c r="AK9" s="17"/>
      <c r="AL9" s="17"/>
      <c r="AM9" s="25" t="s">
        <v>93</v>
      </c>
      <c r="AN9" s="17"/>
      <c r="AO9" s="52">
        <v>1</v>
      </c>
      <c r="AP9" s="52">
        <v>1</v>
      </c>
      <c r="AQ9" s="52">
        <v>1</v>
      </c>
      <c r="AR9" s="52">
        <v>1</v>
      </c>
      <c r="AS9" s="52">
        <v>1</v>
      </c>
      <c r="AT9" s="52">
        <f t="shared" si="1"/>
        <v>1</v>
      </c>
      <c r="AU9" s="52">
        <v>1</v>
      </c>
      <c r="AV9" s="52">
        <v>1</v>
      </c>
      <c r="AW9" s="52">
        <v>1</v>
      </c>
      <c r="AX9" s="52">
        <v>1</v>
      </c>
      <c r="AY9" s="52">
        <v>1</v>
      </c>
      <c r="AZ9" s="52"/>
      <c r="BA9" s="52"/>
      <c r="BB9" s="52">
        <f t="shared" si="2"/>
        <v>0.85</v>
      </c>
    </row>
    <row r="10" spans="1:54" ht="35.25" customHeight="1" x14ac:dyDescent="0.25">
      <c r="A10" s="7">
        <f t="shared" si="0"/>
        <v>7</v>
      </c>
      <c r="B10" s="26" t="s">
        <v>72</v>
      </c>
      <c r="C10" s="9" t="s">
        <v>49</v>
      </c>
      <c r="D10" s="8" t="s">
        <v>61</v>
      </c>
      <c r="E10" s="7"/>
      <c r="F10" s="27"/>
      <c r="G10" s="27"/>
      <c r="H10" s="8" t="s">
        <v>158</v>
      </c>
      <c r="I10" s="8">
        <v>0</v>
      </c>
      <c r="J10" s="8" t="s">
        <v>159</v>
      </c>
      <c r="K10" s="8"/>
      <c r="L10" s="8"/>
      <c r="M10" s="8"/>
      <c r="N10" s="12"/>
      <c r="O10" s="12"/>
      <c r="P10" s="12"/>
      <c r="Q10" s="13"/>
      <c r="R10" s="12"/>
      <c r="S10" s="12"/>
      <c r="T10" s="7"/>
      <c r="U10" s="7"/>
      <c r="V10" s="7"/>
      <c r="W10" s="15"/>
      <c r="X10" s="7"/>
      <c r="Y10" s="7"/>
      <c r="Z10" s="7"/>
      <c r="AA10" s="7"/>
      <c r="AB10" s="7"/>
      <c r="AC10" s="7"/>
      <c r="AD10" s="7"/>
      <c r="AE10" s="7"/>
      <c r="AF10" s="36" t="s">
        <v>133</v>
      </c>
      <c r="AG10" s="7"/>
      <c r="AH10" s="7"/>
      <c r="AI10" s="7"/>
      <c r="AJ10" s="7"/>
      <c r="AK10" s="7"/>
      <c r="AL10" s="7"/>
      <c r="AM10" s="16"/>
      <c r="AN10" s="7"/>
      <c r="AO10" s="51"/>
      <c r="AP10" s="51"/>
      <c r="AQ10" s="51"/>
      <c r="AR10" s="51"/>
      <c r="AS10" s="51"/>
      <c r="AT10" s="51">
        <f t="shared" si="1"/>
        <v>0</v>
      </c>
      <c r="AU10" s="51"/>
      <c r="AV10" s="51"/>
      <c r="AW10" s="51"/>
      <c r="AX10" s="51"/>
      <c r="AY10" s="51"/>
      <c r="AZ10" s="51"/>
      <c r="BA10" s="51"/>
      <c r="BB10" s="51">
        <f t="shared" si="2"/>
        <v>0</v>
      </c>
    </row>
    <row r="11" spans="1:54" ht="35.25" customHeight="1" x14ac:dyDescent="0.25">
      <c r="A11" s="17">
        <f t="shared" si="0"/>
        <v>8</v>
      </c>
      <c r="B11" s="18" t="s">
        <v>73</v>
      </c>
      <c r="C11" s="19" t="s">
        <v>50</v>
      </c>
      <c r="D11" s="20" t="s">
        <v>61</v>
      </c>
      <c r="E11" s="17" t="s">
        <v>100</v>
      </c>
      <c r="F11" s="20">
        <v>1051</v>
      </c>
      <c r="G11" s="20" t="s">
        <v>88</v>
      </c>
      <c r="H11" s="20" t="s">
        <v>156</v>
      </c>
      <c r="I11" s="20">
        <v>0</v>
      </c>
      <c r="J11" s="20" t="s">
        <v>159</v>
      </c>
      <c r="K11" s="33" t="s">
        <v>127</v>
      </c>
      <c r="L11" s="33" t="s">
        <v>128</v>
      </c>
      <c r="M11" s="33" t="s">
        <v>129</v>
      </c>
      <c r="N11" s="33" t="s">
        <v>129</v>
      </c>
      <c r="O11" s="33" t="s">
        <v>129</v>
      </c>
      <c r="P11" s="33" t="s">
        <v>130</v>
      </c>
      <c r="Q11" s="34">
        <v>45366</v>
      </c>
      <c r="R11" s="33" t="s">
        <v>130</v>
      </c>
      <c r="S11" s="33" t="s">
        <v>130</v>
      </c>
      <c r="T11" s="17" t="s">
        <v>91</v>
      </c>
      <c r="U11" s="17" t="s">
        <v>92</v>
      </c>
      <c r="V11" s="17" t="s">
        <v>97</v>
      </c>
      <c r="W11" s="24">
        <v>10</v>
      </c>
      <c r="X11" s="17" t="s">
        <v>94</v>
      </c>
      <c r="Y11" s="17" t="s">
        <v>99</v>
      </c>
      <c r="Z11" s="17" t="s">
        <v>99</v>
      </c>
      <c r="AA11" s="17" t="s">
        <v>99</v>
      </c>
      <c r="AB11" s="17" t="s">
        <v>99</v>
      </c>
      <c r="AC11" s="17" t="s">
        <v>99</v>
      </c>
      <c r="AD11" s="17" t="s">
        <v>99</v>
      </c>
      <c r="AE11" s="17" t="s">
        <v>99</v>
      </c>
      <c r="AF11" s="35" t="s">
        <v>133</v>
      </c>
      <c r="AG11" s="17" t="s">
        <v>95</v>
      </c>
      <c r="AH11" s="35" t="s">
        <v>132</v>
      </c>
      <c r="AI11" s="35" t="s">
        <v>132</v>
      </c>
      <c r="AJ11" s="17" t="s">
        <v>95</v>
      </c>
      <c r="AK11" s="17" t="s">
        <v>95</v>
      </c>
      <c r="AL11" s="17" t="s">
        <v>95</v>
      </c>
      <c r="AM11" s="25" t="s">
        <v>89</v>
      </c>
      <c r="AN11" s="17"/>
      <c r="AO11" s="52">
        <v>1</v>
      </c>
      <c r="AP11" s="52">
        <v>1</v>
      </c>
      <c r="AQ11" s="52">
        <v>1</v>
      </c>
      <c r="AR11" s="52">
        <v>1</v>
      </c>
      <c r="AS11" s="52">
        <v>1</v>
      </c>
      <c r="AT11" s="52">
        <f t="shared" si="1"/>
        <v>1</v>
      </c>
      <c r="AU11" s="52">
        <v>1</v>
      </c>
      <c r="AV11" s="52">
        <v>1</v>
      </c>
      <c r="AW11" s="52">
        <v>1</v>
      </c>
      <c r="AX11" s="52">
        <v>1</v>
      </c>
      <c r="AY11" s="52">
        <v>1</v>
      </c>
      <c r="AZ11" s="52"/>
      <c r="BA11" s="52"/>
      <c r="BB11" s="52">
        <f t="shared" si="2"/>
        <v>0.85</v>
      </c>
    </row>
    <row r="12" spans="1:54" ht="35.25" customHeight="1" x14ac:dyDescent="0.25">
      <c r="A12" s="7">
        <f t="shared" si="0"/>
        <v>9</v>
      </c>
      <c r="B12" s="26" t="s">
        <v>74</v>
      </c>
      <c r="C12" s="9" t="s">
        <v>51</v>
      </c>
      <c r="D12" s="8" t="s">
        <v>61</v>
      </c>
      <c r="E12" s="7"/>
      <c r="F12" s="27"/>
      <c r="G12" s="27"/>
      <c r="H12" s="8" t="s">
        <v>158</v>
      </c>
      <c r="I12" s="8">
        <v>0</v>
      </c>
      <c r="J12" s="8" t="s">
        <v>159</v>
      </c>
      <c r="K12" s="8"/>
      <c r="L12" s="8"/>
      <c r="M12" s="8"/>
      <c r="N12" s="12"/>
      <c r="O12" s="12"/>
      <c r="P12" s="12"/>
      <c r="Q12" s="13"/>
      <c r="R12" s="14"/>
      <c r="S12" s="14"/>
      <c r="T12" s="7"/>
      <c r="U12" s="7"/>
      <c r="V12" s="7"/>
      <c r="W12" s="15"/>
      <c r="X12" s="7"/>
      <c r="Y12" s="7"/>
      <c r="Z12" s="7"/>
      <c r="AA12" s="7"/>
      <c r="AB12" s="7"/>
      <c r="AC12" s="7"/>
      <c r="AD12" s="7"/>
      <c r="AE12" s="7"/>
      <c r="AF12" s="36" t="s">
        <v>150</v>
      </c>
      <c r="AG12" s="7"/>
      <c r="AH12" s="7"/>
      <c r="AI12" s="7"/>
      <c r="AJ12" s="7"/>
      <c r="AK12" s="7"/>
      <c r="AL12" s="7"/>
      <c r="AM12" s="16"/>
      <c r="AN12" s="7"/>
      <c r="AO12" s="51"/>
      <c r="AP12" s="51"/>
      <c r="AQ12" s="51"/>
      <c r="AR12" s="51"/>
      <c r="AS12" s="51"/>
      <c r="AT12" s="51">
        <f t="shared" si="1"/>
        <v>0</v>
      </c>
      <c r="AU12" s="51"/>
      <c r="AV12" s="51"/>
      <c r="AW12" s="51"/>
      <c r="AX12" s="51"/>
      <c r="AY12" s="51"/>
      <c r="AZ12" s="51"/>
      <c r="BA12" s="51"/>
      <c r="BB12" s="51">
        <f t="shared" si="2"/>
        <v>0</v>
      </c>
    </row>
    <row r="13" spans="1:54" ht="35.25" customHeight="1" x14ac:dyDescent="0.25">
      <c r="A13" s="17">
        <f t="shared" si="0"/>
        <v>10</v>
      </c>
      <c r="B13" s="18" t="s">
        <v>75</v>
      </c>
      <c r="C13" s="19" t="s">
        <v>52</v>
      </c>
      <c r="D13" s="20" t="s">
        <v>61</v>
      </c>
      <c r="E13" s="17"/>
      <c r="F13" s="20"/>
      <c r="G13" s="20"/>
      <c r="H13" s="20" t="s">
        <v>158</v>
      </c>
      <c r="I13" s="20">
        <v>0</v>
      </c>
      <c r="J13" s="20" t="s">
        <v>159</v>
      </c>
      <c r="K13" s="20"/>
      <c r="L13" s="20"/>
      <c r="M13" s="20"/>
      <c r="N13" s="21"/>
      <c r="O13" s="21"/>
      <c r="P13" s="21"/>
      <c r="Q13" s="22"/>
      <c r="R13" s="23"/>
      <c r="S13" s="23"/>
      <c r="T13" s="17"/>
      <c r="U13" s="17"/>
      <c r="V13" s="17"/>
      <c r="W13" s="24"/>
      <c r="X13" s="17"/>
      <c r="Y13" s="17"/>
      <c r="Z13" s="17"/>
      <c r="AA13" s="17"/>
      <c r="AB13" s="17"/>
      <c r="AC13" s="17"/>
      <c r="AD13" s="17"/>
      <c r="AE13" s="17"/>
      <c r="AF13" s="35" t="s">
        <v>133</v>
      </c>
      <c r="AG13" s="17"/>
      <c r="AH13" s="17"/>
      <c r="AI13" s="17"/>
      <c r="AJ13" s="17"/>
      <c r="AK13" s="17"/>
      <c r="AL13" s="17"/>
      <c r="AM13" s="25"/>
      <c r="AN13" s="17"/>
      <c r="AO13" s="52"/>
      <c r="AP13" s="52"/>
      <c r="AQ13" s="52"/>
      <c r="AR13" s="52"/>
      <c r="AS13" s="52"/>
      <c r="AT13" s="52">
        <f t="shared" si="1"/>
        <v>0</v>
      </c>
      <c r="AU13" s="52"/>
      <c r="AV13" s="52"/>
      <c r="AW13" s="52"/>
      <c r="AX13" s="52"/>
      <c r="AY13" s="52"/>
      <c r="AZ13" s="52"/>
      <c r="BA13" s="52"/>
      <c r="BB13" s="52">
        <f t="shared" si="2"/>
        <v>0</v>
      </c>
    </row>
    <row r="14" spans="1:54" ht="35.25" customHeight="1" x14ac:dyDescent="0.25">
      <c r="A14" s="7">
        <f t="shared" si="0"/>
        <v>11</v>
      </c>
      <c r="B14" s="26" t="s">
        <v>76</v>
      </c>
      <c r="C14" s="9" t="s">
        <v>53</v>
      </c>
      <c r="D14" s="8" t="s">
        <v>61</v>
      </c>
      <c r="E14" s="7"/>
      <c r="F14" s="27"/>
      <c r="G14" s="27"/>
      <c r="H14" s="8" t="s">
        <v>158</v>
      </c>
      <c r="I14" s="8">
        <v>0</v>
      </c>
      <c r="J14" s="8" t="s">
        <v>159</v>
      </c>
      <c r="K14" s="8"/>
      <c r="L14" s="8"/>
      <c r="M14" s="8"/>
      <c r="N14" s="12"/>
      <c r="O14" s="12"/>
      <c r="P14" s="12"/>
      <c r="Q14" s="13"/>
      <c r="R14" s="14"/>
      <c r="S14" s="14"/>
      <c r="T14" s="7"/>
      <c r="U14" s="7"/>
      <c r="V14" s="7"/>
      <c r="W14" s="15"/>
      <c r="X14" s="7"/>
      <c r="Y14" s="7"/>
      <c r="Z14" s="7"/>
      <c r="AA14" s="7"/>
      <c r="AB14" s="7"/>
      <c r="AC14" s="7"/>
      <c r="AD14" s="7"/>
      <c r="AE14" s="7"/>
      <c r="AF14" s="36" t="s">
        <v>147</v>
      </c>
      <c r="AG14" s="7"/>
      <c r="AH14" s="7"/>
      <c r="AI14" s="7"/>
      <c r="AJ14" s="7"/>
      <c r="AK14" s="7"/>
      <c r="AL14" s="7"/>
      <c r="AM14" s="16"/>
      <c r="AN14" s="7"/>
      <c r="AO14" s="51"/>
      <c r="AP14" s="51"/>
      <c r="AQ14" s="51"/>
      <c r="AR14" s="51"/>
      <c r="AS14" s="51"/>
      <c r="AT14" s="51">
        <f t="shared" si="1"/>
        <v>0</v>
      </c>
      <c r="AU14" s="51"/>
      <c r="AV14" s="51"/>
      <c r="AW14" s="51"/>
      <c r="AX14" s="51"/>
      <c r="AY14" s="51"/>
      <c r="AZ14" s="51"/>
      <c r="BA14" s="51"/>
      <c r="BB14" s="51">
        <f t="shared" si="2"/>
        <v>0</v>
      </c>
    </row>
    <row r="15" spans="1:54" ht="35.25" customHeight="1" x14ac:dyDescent="0.25">
      <c r="A15" s="17">
        <f t="shared" si="0"/>
        <v>12</v>
      </c>
      <c r="B15" s="18" t="s">
        <v>77</v>
      </c>
      <c r="C15" s="19" t="s">
        <v>54</v>
      </c>
      <c r="D15" s="20" t="s">
        <v>62</v>
      </c>
      <c r="E15" s="17" t="s">
        <v>161</v>
      </c>
      <c r="F15" s="20">
        <v>4260</v>
      </c>
      <c r="G15" s="20" t="s">
        <v>87</v>
      </c>
      <c r="H15" s="20" t="s">
        <v>160</v>
      </c>
      <c r="I15" s="20">
        <v>0</v>
      </c>
      <c r="J15" s="20" t="s">
        <v>159</v>
      </c>
      <c r="K15" s="33" t="s">
        <v>134</v>
      </c>
      <c r="L15" s="33" t="s">
        <v>135</v>
      </c>
      <c r="M15" s="33" t="s">
        <v>136</v>
      </c>
      <c r="N15" s="33" t="s">
        <v>137</v>
      </c>
      <c r="O15" s="33" t="s">
        <v>137</v>
      </c>
      <c r="P15" s="33" t="s">
        <v>137</v>
      </c>
      <c r="Q15" s="34">
        <v>53877</v>
      </c>
      <c r="R15" s="33" t="s">
        <v>138</v>
      </c>
      <c r="S15" s="33" t="s">
        <v>138</v>
      </c>
      <c r="T15" s="17" t="s">
        <v>126</v>
      </c>
      <c r="U15" s="17" t="s">
        <v>126</v>
      </c>
      <c r="V15" s="17" t="s">
        <v>96</v>
      </c>
      <c r="W15" s="24">
        <v>15</v>
      </c>
      <c r="X15" s="17" t="s">
        <v>94</v>
      </c>
      <c r="Y15" s="17" t="s">
        <v>99</v>
      </c>
      <c r="Z15" s="17" t="s">
        <v>99</v>
      </c>
      <c r="AA15" s="17" t="s">
        <v>99</v>
      </c>
      <c r="AB15" s="17" t="s">
        <v>155</v>
      </c>
      <c r="AC15" s="17" t="s">
        <v>158</v>
      </c>
      <c r="AD15" s="17" t="s">
        <v>160</v>
      </c>
      <c r="AE15" s="17" t="s">
        <v>157</v>
      </c>
      <c r="AF15" s="35" t="s">
        <v>139</v>
      </c>
      <c r="AG15" s="17" t="s">
        <v>95</v>
      </c>
      <c r="AH15" s="17" t="s">
        <v>157</v>
      </c>
      <c r="AI15" s="17" t="s">
        <v>155</v>
      </c>
      <c r="AJ15" s="17" t="s">
        <v>158</v>
      </c>
      <c r="AK15" s="17" t="s">
        <v>160</v>
      </c>
      <c r="AL15" s="17" t="s">
        <v>157</v>
      </c>
      <c r="AM15" s="25" t="s">
        <v>89</v>
      </c>
      <c r="AN15" s="17"/>
      <c r="AO15" s="52">
        <v>1</v>
      </c>
      <c r="AP15" s="52">
        <v>1</v>
      </c>
      <c r="AQ15" s="52">
        <v>1</v>
      </c>
      <c r="AR15" s="52">
        <v>1</v>
      </c>
      <c r="AS15" s="52">
        <v>1</v>
      </c>
      <c r="AT15" s="52">
        <f t="shared" si="1"/>
        <v>1</v>
      </c>
      <c r="AU15" s="52">
        <v>1</v>
      </c>
      <c r="AV15" s="52">
        <v>1</v>
      </c>
      <c r="AW15" s="52">
        <v>1</v>
      </c>
      <c r="AX15" s="52">
        <v>1</v>
      </c>
      <c r="AY15" s="52">
        <v>1</v>
      </c>
      <c r="AZ15" s="52">
        <v>0.8</v>
      </c>
      <c r="BA15" s="52"/>
      <c r="BB15" s="52">
        <f t="shared" si="2"/>
        <v>0.92999999999999994</v>
      </c>
    </row>
    <row r="16" spans="1:54" ht="35.25" customHeight="1" x14ac:dyDescent="0.25">
      <c r="A16" s="7">
        <f t="shared" si="0"/>
        <v>13</v>
      </c>
      <c r="B16" s="26" t="s">
        <v>78</v>
      </c>
      <c r="C16" s="9" t="s">
        <v>55</v>
      </c>
      <c r="D16" s="8" t="s">
        <v>63</v>
      </c>
      <c r="E16" s="7"/>
      <c r="F16" s="27"/>
      <c r="G16" s="27"/>
      <c r="H16" s="8"/>
      <c r="I16" s="8"/>
      <c r="J16" s="8"/>
      <c r="K16" s="8"/>
      <c r="L16" s="8"/>
      <c r="M16" s="8"/>
      <c r="N16" s="12"/>
      <c r="O16" s="12"/>
      <c r="P16" s="12"/>
      <c r="Q16" s="13"/>
      <c r="R16" s="14"/>
      <c r="S16" s="14"/>
      <c r="T16" s="7"/>
      <c r="U16" s="7"/>
      <c r="V16" s="7"/>
      <c r="W16" s="15"/>
      <c r="X16" s="7"/>
      <c r="Y16" s="7"/>
      <c r="Z16" s="7"/>
      <c r="AA16" s="7"/>
      <c r="AB16" s="7"/>
      <c r="AC16" s="7"/>
      <c r="AD16" s="7"/>
      <c r="AE16" s="7"/>
      <c r="AF16" s="36" t="s">
        <v>151</v>
      </c>
      <c r="AG16" s="7"/>
      <c r="AH16" s="7"/>
      <c r="AI16" s="7"/>
      <c r="AJ16" s="7"/>
      <c r="AK16" s="7"/>
      <c r="AL16" s="7"/>
      <c r="AM16" s="16"/>
      <c r="AN16" s="7"/>
      <c r="AO16" s="51"/>
      <c r="AP16" s="51"/>
      <c r="AQ16" s="51"/>
      <c r="AR16" s="51"/>
      <c r="AS16" s="51"/>
      <c r="AT16" s="51">
        <f t="shared" si="1"/>
        <v>0</v>
      </c>
      <c r="AU16" s="51"/>
      <c r="AV16" s="51"/>
      <c r="AW16" s="51"/>
      <c r="AX16" s="51"/>
      <c r="AY16" s="51"/>
      <c r="AZ16" s="51"/>
      <c r="BA16" s="51"/>
      <c r="BB16" s="51">
        <f t="shared" si="2"/>
        <v>0</v>
      </c>
    </row>
    <row r="17" spans="1:54" ht="35.25" customHeight="1" x14ac:dyDescent="0.25">
      <c r="A17" s="17">
        <f t="shared" si="0"/>
        <v>14</v>
      </c>
      <c r="B17" s="18" t="s">
        <v>79</v>
      </c>
      <c r="C17" s="19" t="s">
        <v>101</v>
      </c>
      <c r="D17" s="20" t="s">
        <v>63</v>
      </c>
      <c r="E17" s="17"/>
      <c r="F17" s="20"/>
      <c r="G17" s="20"/>
      <c r="H17" s="20"/>
      <c r="I17" s="20"/>
      <c r="J17" s="20"/>
      <c r="K17" s="20"/>
      <c r="L17" s="20"/>
      <c r="M17" s="20"/>
      <c r="N17" s="21"/>
      <c r="O17" s="21"/>
      <c r="P17" s="21"/>
      <c r="Q17" s="22"/>
      <c r="R17" s="23"/>
      <c r="S17" s="23"/>
      <c r="T17" s="17"/>
      <c r="U17" s="17"/>
      <c r="V17" s="17"/>
      <c r="W17" s="24"/>
      <c r="X17" s="17"/>
      <c r="Y17" s="17"/>
      <c r="Z17" s="17"/>
      <c r="AA17" s="17"/>
      <c r="AB17" s="17"/>
      <c r="AC17" s="17"/>
      <c r="AD17" s="17"/>
      <c r="AE17" s="17"/>
      <c r="AF17" s="35" t="s">
        <v>152</v>
      </c>
      <c r="AG17" s="17"/>
      <c r="AH17" s="17"/>
      <c r="AI17" s="17"/>
      <c r="AJ17" s="17"/>
      <c r="AK17" s="17"/>
      <c r="AL17" s="17"/>
      <c r="AM17" s="25"/>
      <c r="AN17" s="17"/>
      <c r="AO17" s="52"/>
      <c r="AP17" s="52"/>
      <c r="AQ17" s="52"/>
      <c r="AR17" s="52"/>
      <c r="AS17" s="52"/>
      <c r="AT17" s="52">
        <f t="shared" si="1"/>
        <v>0</v>
      </c>
      <c r="AU17" s="52"/>
      <c r="AV17" s="52"/>
      <c r="AW17" s="52"/>
      <c r="AX17" s="52"/>
      <c r="AY17" s="52"/>
      <c r="AZ17" s="52"/>
      <c r="BA17" s="52"/>
      <c r="BB17" s="52">
        <f t="shared" si="2"/>
        <v>0</v>
      </c>
    </row>
    <row r="18" spans="1:54" ht="35.25" customHeight="1" x14ac:dyDescent="0.25">
      <c r="A18" s="7">
        <f t="shared" si="0"/>
        <v>15</v>
      </c>
      <c r="B18" s="26" t="s">
        <v>80</v>
      </c>
      <c r="C18" s="9" t="s">
        <v>56</v>
      </c>
      <c r="D18" s="8" t="s">
        <v>63</v>
      </c>
      <c r="E18" s="7"/>
      <c r="F18" s="27"/>
      <c r="G18" s="27"/>
      <c r="H18" s="8" t="s">
        <v>156</v>
      </c>
      <c r="I18" s="8">
        <v>0</v>
      </c>
      <c r="J18" s="8" t="s">
        <v>159</v>
      </c>
      <c r="K18" s="8"/>
      <c r="L18" s="8"/>
      <c r="M18" s="8"/>
      <c r="N18" s="12"/>
      <c r="O18" s="12"/>
      <c r="P18" s="12"/>
      <c r="Q18" s="13"/>
      <c r="R18" s="14"/>
      <c r="S18" s="14"/>
      <c r="T18" s="7"/>
      <c r="U18" s="7"/>
      <c r="V18" s="7"/>
      <c r="W18" s="15"/>
      <c r="X18" s="7"/>
      <c r="Y18" s="7"/>
      <c r="Z18" s="7"/>
      <c r="AA18" s="7"/>
      <c r="AB18" s="7"/>
      <c r="AC18" s="7"/>
      <c r="AD18" s="7"/>
      <c r="AE18" s="7"/>
      <c r="AF18" s="36" t="s">
        <v>153</v>
      </c>
      <c r="AG18" s="7"/>
      <c r="AH18" s="7"/>
      <c r="AI18" s="7"/>
      <c r="AJ18" s="7"/>
      <c r="AK18" s="7"/>
      <c r="AL18" s="7"/>
      <c r="AM18" s="16"/>
      <c r="AN18" s="7"/>
      <c r="AO18" s="51"/>
      <c r="AP18" s="51"/>
      <c r="AQ18" s="51"/>
      <c r="AR18" s="51"/>
      <c r="AS18" s="51"/>
      <c r="AT18" s="51">
        <f t="shared" si="1"/>
        <v>0</v>
      </c>
      <c r="AU18" s="51"/>
      <c r="AV18" s="51"/>
      <c r="AW18" s="51"/>
      <c r="AX18" s="51"/>
      <c r="AY18" s="51"/>
      <c r="AZ18" s="51"/>
      <c r="BA18" s="51"/>
      <c r="BB18" s="51">
        <f t="shared" si="2"/>
        <v>0</v>
      </c>
    </row>
    <row r="19" spans="1:54" ht="35.25" customHeight="1" x14ac:dyDescent="0.25">
      <c r="A19" s="17">
        <f t="shared" si="0"/>
        <v>16</v>
      </c>
      <c r="B19" s="18" t="s">
        <v>81</v>
      </c>
      <c r="C19" s="19" t="s">
        <v>57</v>
      </c>
      <c r="D19" s="20" t="s">
        <v>63</v>
      </c>
      <c r="E19" s="17"/>
      <c r="F19" s="20"/>
      <c r="G19" s="20"/>
      <c r="H19" s="20" t="s">
        <v>156</v>
      </c>
      <c r="I19" s="20">
        <v>1</v>
      </c>
      <c r="J19" s="20" t="s">
        <v>163</v>
      </c>
      <c r="K19" s="20"/>
      <c r="L19" s="20"/>
      <c r="M19" s="20"/>
      <c r="N19" s="21"/>
      <c r="O19" s="21"/>
      <c r="P19" s="21"/>
      <c r="Q19" s="22"/>
      <c r="R19" s="23"/>
      <c r="S19" s="23"/>
      <c r="T19" s="17"/>
      <c r="U19" s="17"/>
      <c r="V19" s="17"/>
      <c r="W19" s="24"/>
      <c r="X19" s="17"/>
      <c r="Y19" s="17"/>
      <c r="Z19" s="17"/>
      <c r="AA19" s="17"/>
      <c r="AB19" s="17"/>
      <c r="AC19" s="17"/>
      <c r="AD19" s="17"/>
      <c r="AE19" s="17"/>
      <c r="AF19" s="35" t="s">
        <v>154</v>
      </c>
      <c r="AG19" s="17"/>
      <c r="AH19" s="17"/>
      <c r="AI19" s="17"/>
      <c r="AJ19" s="17"/>
      <c r="AK19" s="17"/>
      <c r="AL19" s="17"/>
      <c r="AM19" s="25"/>
      <c r="AN19" s="17"/>
      <c r="AO19" s="52"/>
      <c r="AP19" s="52"/>
      <c r="AQ19" s="52"/>
      <c r="AR19" s="52"/>
      <c r="AS19" s="52"/>
      <c r="AT19" s="52">
        <f t="shared" si="1"/>
        <v>0</v>
      </c>
      <c r="AU19" s="52"/>
      <c r="AV19" s="52"/>
      <c r="AW19" s="52"/>
      <c r="AX19" s="52"/>
      <c r="AY19" s="52"/>
      <c r="AZ19" s="52"/>
      <c r="BA19" s="52"/>
      <c r="BB19" s="52">
        <f t="shared" si="2"/>
        <v>0</v>
      </c>
    </row>
    <row r="20" spans="1:54" ht="35.25" customHeight="1" x14ac:dyDescent="0.25">
      <c r="A20" s="7">
        <f t="shared" si="0"/>
        <v>17</v>
      </c>
      <c r="B20" s="26" t="s">
        <v>82</v>
      </c>
      <c r="C20" s="9" t="s">
        <v>58</v>
      </c>
      <c r="D20" s="8" t="s">
        <v>64</v>
      </c>
      <c r="E20" s="7" t="s">
        <v>95</v>
      </c>
      <c r="F20" s="27">
        <v>1</v>
      </c>
      <c r="G20" s="27" t="s">
        <v>168</v>
      </c>
      <c r="H20" s="8" t="s">
        <v>158</v>
      </c>
      <c r="I20" s="8">
        <v>0</v>
      </c>
      <c r="J20" s="8" t="s">
        <v>159</v>
      </c>
      <c r="K20" s="7" t="s">
        <v>170</v>
      </c>
      <c r="L20" s="7" t="s">
        <v>171</v>
      </c>
      <c r="M20" s="7" t="s">
        <v>155</v>
      </c>
      <c r="N20" s="7" t="s">
        <v>169</v>
      </c>
      <c r="O20" s="7" t="s">
        <v>169</v>
      </c>
      <c r="P20" s="7" t="s">
        <v>169</v>
      </c>
      <c r="Q20" s="67">
        <v>449</v>
      </c>
      <c r="R20" s="14" t="s">
        <v>169</v>
      </c>
      <c r="S20" s="14" t="s">
        <v>162</v>
      </c>
      <c r="T20" s="7" t="s">
        <v>172</v>
      </c>
      <c r="U20" s="7" t="s">
        <v>173</v>
      </c>
      <c r="V20" s="7" t="s">
        <v>96</v>
      </c>
      <c r="W20" s="15">
        <v>1</v>
      </c>
      <c r="X20" s="7" t="s">
        <v>94</v>
      </c>
      <c r="Y20" s="7" t="s">
        <v>99</v>
      </c>
      <c r="Z20" s="7" t="s">
        <v>99</v>
      </c>
      <c r="AA20" s="7" t="s">
        <v>99</v>
      </c>
      <c r="AB20" s="7" t="s">
        <v>99</v>
      </c>
      <c r="AC20" s="7" t="s">
        <v>99</v>
      </c>
      <c r="AD20" s="7" t="s">
        <v>99</v>
      </c>
      <c r="AE20" s="7" t="s">
        <v>99</v>
      </c>
      <c r="AF20" s="36" t="s">
        <v>145</v>
      </c>
      <c r="AG20" s="7" t="s">
        <v>95</v>
      </c>
      <c r="AH20" s="7" t="s">
        <v>139</v>
      </c>
      <c r="AI20" s="7" t="s">
        <v>139</v>
      </c>
      <c r="AJ20" s="7" t="s">
        <v>95</v>
      </c>
      <c r="AK20" s="7" t="s">
        <v>95</v>
      </c>
      <c r="AL20" s="7" t="s">
        <v>95</v>
      </c>
      <c r="AM20" s="16" t="s">
        <v>89</v>
      </c>
      <c r="AN20" s="7"/>
      <c r="AO20" s="51">
        <v>1</v>
      </c>
      <c r="AP20" s="51">
        <v>1</v>
      </c>
      <c r="AQ20" s="51">
        <v>1</v>
      </c>
      <c r="AR20" s="51">
        <v>1</v>
      </c>
      <c r="AS20" s="51">
        <v>1</v>
      </c>
      <c r="AT20" s="51">
        <f t="shared" si="1"/>
        <v>1</v>
      </c>
      <c r="AU20" s="51">
        <v>1</v>
      </c>
      <c r="AV20" s="51">
        <v>1</v>
      </c>
      <c r="AW20" s="51">
        <v>1</v>
      </c>
      <c r="AX20" s="51">
        <v>1</v>
      </c>
      <c r="AY20" s="51">
        <v>1</v>
      </c>
      <c r="AZ20" s="51">
        <v>1</v>
      </c>
      <c r="BA20" s="51"/>
      <c r="BB20" s="51">
        <f t="shared" si="2"/>
        <v>0.95</v>
      </c>
    </row>
    <row r="21" spans="1:54" ht="35.25" customHeight="1" x14ac:dyDescent="0.25">
      <c r="A21" s="17">
        <f t="shared" si="0"/>
        <v>18</v>
      </c>
      <c r="B21" s="18" t="s">
        <v>83</v>
      </c>
      <c r="C21" s="19" t="s">
        <v>86</v>
      </c>
      <c r="D21" s="20" t="s">
        <v>64</v>
      </c>
      <c r="E21" s="17" t="s">
        <v>95</v>
      </c>
      <c r="F21" s="20">
        <v>2</v>
      </c>
      <c r="G21" s="28" t="s">
        <v>102</v>
      </c>
      <c r="H21" s="20" t="s">
        <v>162</v>
      </c>
      <c r="I21" s="20">
        <v>0</v>
      </c>
      <c r="J21" s="20" t="s">
        <v>159</v>
      </c>
      <c r="K21" s="33" t="s">
        <v>140</v>
      </c>
      <c r="L21" s="33" t="s">
        <v>141</v>
      </c>
      <c r="M21" s="33" t="s">
        <v>142</v>
      </c>
      <c r="N21" s="33" t="s">
        <v>143</v>
      </c>
      <c r="O21" s="33" t="s">
        <v>143</v>
      </c>
      <c r="P21" s="33" t="s">
        <v>143</v>
      </c>
      <c r="Q21" s="34">
        <v>2000</v>
      </c>
      <c r="R21" s="33" t="s">
        <v>143</v>
      </c>
      <c r="S21" s="33" t="s">
        <v>143</v>
      </c>
      <c r="T21" s="17" t="s">
        <v>167</v>
      </c>
      <c r="U21" s="17" t="s">
        <v>98</v>
      </c>
      <c r="V21" s="17" t="s">
        <v>96</v>
      </c>
      <c r="W21" s="24">
        <v>1</v>
      </c>
      <c r="X21" s="17" t="s">
        <v>94</v>
      </c>
      <c r="Y21" s="17" t="s">
        <v>99</v>
      </c>
      <c r="Z21" s="17" t="s">
        <v>99</v>
      </c>
      <c r="AA21" s="17" t="s">
        <v>99</v>
      </c>
      <c r="AB21" s="17" t="s">
        <v>99</v>
      </c>
      <c r="AC21" s="17" t="s">
        <v>99</v>
      </c>
      <c r="AD21" s="17" t="s">
        <v>99</v>
      </c>
      <c r="AE21" s="17" t="s">
        <v>99</v>
      </c>
      <c r="AF21" s="35" t="s">
        <v>145</v>
      </c>
      <c r="AG21" s="17" t="s">
        <v>95</v>
      </c>
      <c r="AH21" s="35" t="s">
        <v>144</v>
      </c>
      <c r="AI21" s="35" t="s">
        <v>144</v>
      </c>
      <c r="AJ21" s="17" t="s">
        <v>95</v>
      </c>
      <c r="AK21" s="17" t="s">
        <v>95</v>
      </c>
      <c r="AL21" s="17" t="s">
        <v>95</v>
      </c>
      <c r="AM21" s="25" t="s">
        <v>89</v>
      </c>
      <c r="AN21" s="17"/>
      <c r="AO21" s="52">
        <v>1</v>
      </c>
      <c r="AP21" s="52">
        <v>1</v>
      </c>
      <c r="AQ21" s="52">
        <v>1</v>
      </c>
      <c r="AR21" s="52">
        <v>1</v>
      </c>
      <c r="AS21" s="52">
        <v>1</v>
      </c>
      <c r="AT21" s="52">
        <f t="shared" si="1"/>
        <v>1</v>
      </c>
      <c r="AU21" s="52">
        <v>1</v>
      </c>
      <c r="AV21" s="52">
        <v>1</v>
      </c>
      <c r="AW21" s="52">
        <v>1</v>
      </c>
      <c r="AX21" s="52">
        <v>1</v>
      </c>
      <c r="AY21" s="52">
        <v>1</v>
      </c>
      <c r="AZ21" s="52">
        <v>1</v>
      </c>
      <c r="BA21" s="52"/>
      <c r="BB21" s="52">
        <f t="shared" si="2"/>
        <v>0.95</v>
      </c>
    </row>
    <row r="22" spans="1:54" ht="35.25" customHeight="1" x14ac:dyDescent="0.25">
      <c r="A22" s="7">
        <f t="shared" si="0"/>
        <v>19</v>
      </c>
      <c r="B22" s="26" t="s">
        <v>84</v>
      </c>
      <c r="C22" s="9" t="s">
        <v>59</v>
      </c>
      <c r="D22" s="8" t="s">
        <v>65</v>
      </c>
      <c r="E22" s="7"/>
      <c r="F22" s="27"/>
      <c r="G22" s="27"/>
      <c r="H22" s="8" t="s">
        <v>157</v>
      </c>
      <c r="I22" s="8">
        <v>0</v>
      </c>
      <c r="J22" s="8" t="s">
        <v>159</v>
      </c>
      <c r="K22" s="8"/>
      <c r="L22" s="8"/>
      <c r="M22" s="8"/>
      <c r="N22" s="12"/>
      <c r="O22" s="12"/>
      <c r="P22" s="12"/>
      <c r="Q22" s="13"/>
      <c r="R22" s="14"/>
      <c r="S22" s="14"/>
      <c r="T22" s="7"/>
      <c r="U22" s="7"/>
      <c r="V22" s="7"/>
      <c r="W22" s="15"/>
      <c r="X22" s="7"/>
      <c r="Y22" s="7"/>
      <c r="Z22" s="7"/>
      <c r="AA22" s="7"/>
      <c r="AB22" s="7"/>
      <c r="AC22" s="7"/>
      <c r="AD22" s="7"/>
      <c r="AE22" s="7"/>
      <c r="AF22" s="36" t="s">
        <v>151</v>
      </c>
      <c r="AG22" s="7"/>
      <c r="AH22" s="7"/>
      <c r="AI22" s="7"/>
      <c r="AJ22" s="7"/>
      <c r="AK22" s="7"/>
      <c r="AL22" s="7"/>
      <c r="AM22" s="16"/>
      <c r="AN22" s="7"/>
      <c r="AO22" s="51"/>
      <c r="AP22" s="51"/>
      <c r="AQ22" s="51"/>
      <c r="AR22" s="51"/>
      <c r="AS22" s="51"/>
      <c r="AT22" s="51">
        <f t="shared" si="1"/>
        <v>0</v>
      </c>
      <c r="AU22" s="51"/>
      <c r="AV22" s="51"/>
      <c r="AW22" s="51"/>
      <c r="AX22" s="51"/>
      <c r="AY22" s="51"/>
      <c r="AZ22" s="51"/>
      <c r="BA22" s="51"/>
      <c r="BB22" s="51">
        <f t="shared" si="2"/>
        <v>0</v>
      </c>
    </row>
    <row r="23" spans="1:54" ht="35.25" customHeight="1" x14ac:dyDescent="0.25">
      <c r="A23" s="17">
        <f t="shared" si="0"/>
        <v>20</v>
      </c>
      <c r="B23" s="18" t="s">
        <v>85</v>
      </c>
      <c r="C23" s="19" t="s">
        <v>60</v>
      </c>
      <c r="D23" s="20" t="s">
        <v>65</v>
      </c>
      <c r="E23" s="17"/>
      <c r="F23" s="20"/>
      <c r="G23" s="20"/>
      <c r="H23" s="20" t="s">
        <v>157</v>
      </c>
      <c r="I23" s="20">
        <v>0</v>
      </c>
      <c r="J23" s="20" t="s">
        <v>159</v>
      </c>
      <c r="K23" s="20"/>
      <c r="L23" s="20"/>
      <c r="M23" s="20"/>
      <c r="N23" s="21"/>
      <c r="O23" s="21"/>
      <c r="P23" s="21"/>
      <c r="Q23" s="22"/>
      <c r="R23" s="23"/>
      <c r="S23" s="23"/>
      <c r="T23" s="17"/>
      <c r="U23" s="17"/>
      <c r="V23" s="17"/>
      <c r="W23" s="24"/>
      <c r="X23" s="17"/>
      <c r="Y23" s="17"/>
      <c r="Z23" s="17"/>
      <c r="AA23" s="17"/>
      <c r="AB23" s="17"/>
      <c r="AC23" s="17"/>
      <c r="AD23" s="17"/>
      <c r="AE23" s="17"/>
      <c r="AF23" s="35" t="s">
        <v>148</v>
      </c>
      <c r="AG23" s="17"/>
      <c r="AH23" s="17"/>
      <c r="AI23" s="17"/>
      <c r="AJ23" s="17"/>
      <c r="AK23" s="17"/>
      <c r="AL23" s="17"/>
      <c r="AM23" s="25"/>
      <c r="AN23" s="17"/>
      <c r="AO23" s="52"/>
      <c r="AP23" s="52"/>
      <c r="AQ23" s="52"/>
      <c r="AR23" s="52"/>
      <c r="AS23" s="52"/>
      <c r="AT23" s="52">
        <f t="shared" si="1"/>
        <v>0</v>
      </c>
      <c r="AU23" s="52"/>
      <c r="AV23" s="52"/>
      <c r="AW23" s="52"/>
      <c r="AX23" s="52"/>
      <c r="AY23" s="52"/>
      <c r="AZ23" s="52"/>
      <c r="BA23" s="52"/>
      <c r="BB23" s="52">
        <f t="shared" si="2"/>
        <v>0</v>
      </c>
    </row>
  </sheetData>
  <mergeCells count="34">
    <mergeCell ref="BB2:BB3"/>
    <mergeCell ref="G2:G3"/>
    <mergeCell ref="K2:K3"/>
    <mergeCell ref="J2:J3"/>
    <mergeCell ref="AN2:AN3"/>
    <mergeCell ref="Y2:Y3"/>
    <mergeCell ref="AF2:AH2"/>
    <mergeCell ref="L2:L3"/>
    <mergeCell ref="M2:M3"/>
    <mergeCell ref="AI2:AL2"/>
    <mergeCell ref="R2:S2"/>
    <mergeCell ref="Z2:Z3"/>
    <mergeCell ref="AB2:AE2"/>
    <mergeCell ref="AH1:AJ1"/>
    <mergeCell ref="D2:D3"/>
    <mergeCell ref="B2:B3"/>
    <mergeCell ref="E2:E3"/>
    <mergeCell ref="AT2:AT3"/>
    <mergeCell ref="A2:A3"/>
    <mergeCell ref="C2:C3"/>
    <mergeCell ref="O2:O3"/>
    <mergeCell ref="P2:P3"/>
    <mergeCell ref="AK1:AN1"/>
    <mergeCell ref="I2:I3"/>
    <mergeCell ref="F2:F3"/>
    <mergeCell ref="Q2:Q3"/>
    <mergeCell ref="AA2:AA3"/>
    <mergeCell ref="AM2:AM3"/>
    <mergeCell ref="H2:H3"/>
    <mergeCell ref="W2:X2"/>
    <mergeCell ref="N2:N3"/>
    <mergeCell ref="T2:V2"/>
    <mergeCell ref="A1:AE1"/>
    <mergeCell ref="AF1:AG1"/>
  </mergeCells>
  <printOptions horizontalCentered="1"/>
  <pageMargins left="0.25" right="0.25" top="0.75" bottom="0.75" header="0.3" footer="0.3"/>
  <pageSetup paperSize="8" scale="41" fitToHeight="0" orientation="landscape" r:id="rId1"/>
  <headerFoot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6B42-FD47-44DE-8E58-EF85C4AAA406}">
  <sheetPr>
    <pageSetUpPr fitToPage="1"/>
  </sheetPr>
  <dimension ref="A1:I28"/>
  <sheetViews>
    <sheetView workbookViewId="0">
      <selection activeCell="B10" sqref="B10:I10"/>
    </sheetView>
  </sheetViews>
  <sheetFormatPr defaultRowHeight="15" x14ac:dyDescent="0.25"/>
  <cols>
    <col min="1" max="1" width="26.5703125" style="42" customWidth="1"/>
    <col min="2" max="9" width="12" style="42" customWidth="1"/>
    <col min="10" max="16384" width="9.140625" style="42"/>
  </cols>
  <sheetData>
    <row r="1" spans="1:9" ht="29.25" thickBot="1" x14ac:dyDescent="0.3">
      <c r="A1" s="39" t="s">
        <v>19</v>
      </c>
      <c r="B1" s="40" t="s">
        <v>103</v>
      </c>
      <c r="C1" s="40" t="s">
        <v>104</v>
      </c>
      <c r="D1" s="40" t="s">
        <v>105</v>
      </c>
      <c r="E1" s="40" t="s">
        <v>106</v>
      </c>
      <c r="F1" s="40" t="s">
        <v>107</v>
      </c>
      <c r="G1" s="40" t="s">
        <v>108</v>
      </c>
      <c r="H1" s="40" t="s">
        <v>109</v>
      </c>
      <c r="I1" s="41" t="s">
        <v>89</v>
      </c>
    </row>
    <row r="2" spans="1:9" ht="26.25" customHeight="1" x14ac:dyDescent="0.25">
      <c r="A2" s="43" t="s">
        <v>61</v>
      </c>
      <c r="B2" s="44">
        <f>COUNTIF('1'!$D$4:$D$23,Report!A2)-1</f>
        <v>10</v>
      </c>
      <c r="C2" s="44">
        <f>COUNTA('1'!$H$4:$H$14)</f>
        <v>10</v>
      </c>
      <c r="D2" s="44">
        <f>COUNTA('1'!M4:M14)</f>
        <v>2</v>
      </c>
      <c r="E2" s="44">
        <f>COUNTA('1'!Q4:Q14)</f>
        <v>2</v>
      </c>
      <c r="F2" s="44">
        <f>COUNTA('1'!S4:S14)</f>
        <v>2</v>
      </c>
      <c r="G2" s="44">
        <f>COUNTA('1'!AB4:AB14)</f>
        <v>2</v>
      </c>
      <c r="H2" s="44">
        <f>COUNTA('1'!AB4:AB14)</f>
        <v>2</v>
      </c>
      <c r="I2" s="45">
        <f>COUNTA('1'!AH4:AH14)</f>
        <v>1</v>
      </c>
    </row>
    <row r="3" spans="1:9" ht="26.25" customHeight="1" x14ac:dyDescent="0.25">
      <c r="A3" s="46" t="s">
        <v>62</v>
      </c>
      <c r="B3" s="26">
        <f>COUNTIF('1'!$D$4:$D$23,Report!A3)</f>
        <v>1</v>
      </c>
      <c r="C3" s="26">
        <f>COUNTA('1'!H15)</f>
        <v>1</v>
      </c>
      <c r="D3" s="26">
        <f>COUNTA('1'!M15)</f>
        <v>1</v>
      </c>
      <c r="E3" s="26">
        <f>COUNTA('1'!Q15)</f>
        <v>1</v>
      </c>
      <c r="F3" s="26">
        <f>COUNTA('1'!S15)</f>
        <v>1</v>
      </c>
      <c r="G3" s="26">
        <f>COUNTA('1'!AB15)</f>
        <v>1</v>
      </c>
      <c r="H3" s="26">
        <f>COUNTA('1'!AB15)</f>
        <v>1</v>
      </c>
      <c r="I3" s="47">
        <f>COUNTA('1'!AH15)</f>
        <v>1</v>
      </c>
    </row>
    <row r="4" spans="1:9" ht="26.25" customHeight="1" x14ac:dyDescent="0.25">
      <c r="A4" s="46" t="s">
        <v>63</v>
      </c>
      <c r="B4" s="26">
        <f>COUNTIF('1'!$D$4:$D$23,Report!A4)</f>
        <v>4</v>
      </c>
      <c r="C4" s="26">
        <f>COUNTA('1'!H16:H19)</f>
        <v>2</v>
      </c>
      <c r="D4" s="26">
        <f>COUNTA('1'!M16:M19)</f>
        <v>0</v>
      </c>
      <c r="E4" s="26">
        <f>COUNTA('1'!Q16:Q19)</f>
        <v>0</v>
      </c>
      <c r="F4" s="26">
        <f>COUNTA('1'!S16:S19)</f>
        <v>0</v>
      </c>
      <c r="G4" s="26">
        <f>COUNTA('1'!AB16:AB19)</f>
        <v>0</v>
      </c>
      <c r="H4" s="26">
        <f>COUNTA('1'!AB16:AB19)</f>
        <v>0</v>
      </c>
      <c r="I4" s="47">
        <f>COUNTA('1'!AH16:AH19)</f>
        <v>0</v>
      </c>
    </row>
    <row r="5" spans="1:9" ht="26.25" customHeight="1" x14ac:dyDescent="0.25">
      <c r="A5" s="46" t="s">
        <v>64</v>
      </c>
      <c r="B5" s="26">
        <f>COUNTIF('1'!$D$4:$D$23,Report!A5)</f>
        <v>2</v>
      </c>
      <c r="C5" s="26">
        <f>COUNTA('1'!H20:H21)</f>
        <v>2</v>
      </c>
      <c r="D5" s="26">
        <f>COUNTA('1'!M20:M21)</f>
        <v>2</v>
      </c>
      <c r="E5" s="26">
        <f>COUNTA('1'!Q20:Q21)</f>
        <v>2</v>
      </c>
      <c r="F5" s="26">
        <f>COUNTA('1'!S20:S21)</f>
        <v>2</v>
      </c>
      <c r="G5" s="26">
        <f>COUNTA('1'!AB20:AB21)</f>
        <v>2</v>
      </c>
      <c r="H5" s="26">
        <f>COUNTA('1'!AB20:AB21)</f>
        <v>2</v>
      </c>
      <c r="I5" s="47">
        <f>COUNTA('1'!AH20:AH21)</f>
        <v>2</v>
      </c>
    </row>
    <row r="6" spans="1:9" ht="26.25" customHeight="1" x14ac:dyDescent="0.25">
      <c r="A6" s="46" t="s">
        <v>65</v>
      </c>
      <c r="B6" s="26">
        <f>COUNTIF('1'!$D$4:$D$23,Report!A6)</f>
        <v>2</v>
      </c>
      <c r="C6" s="26">
        <f>COUNTA('1'!H22:H23)</f>
        <v>2</v>
      </c>
      <c r="D6" s="26">
        <f>COUNTA('1'!M22:M23)</f>
        <v>0</v>
      </c>
      <c r="E6" s="26">
        <f>COUNTA('1'!Q22:Q23)</f>
        <v>0</v>
      </c>
      <c r="F6" s="26">
        <f>COUNTA('1'!S22:S23)</f>
        <v>0</v>
      </c>
      <c r="G6" s="26">
        <f>COUNTA('1'!AB22:AB23)</f>
        <v>0</v>
      </c>
      <c r="H6" s="26">
        <f>COUNTA('1'!AB22:AB23)</f>
        <v>0</v>
      </c>
      <c r="I6" s="47">
        <f>COUNTA('1'!AH22:AH23)</f>
        <v>0</v>
      </c>
    </row>
    <row r="7" spans="1:9" ht="3.75" customHeight="1" x14ac:dyDescent="0.25">
      <c r="A7" s="86"/>
      <c r="B7" s="87"/>
      <c r="C7" s="87"/>
      <c r="D7" s="87"/>
      <c r="E7" s="87"/>
      <c r="F7" s="87"/>
      <c r="G7" s="87"/>
      <c r="H7" s="87"/>
      <c r="I7" s="88"/>
    </row>
    <row r="8" spans="1:9" ht="26.25" customHeight="1" x14ac:dyDescent="0.25">
      <c r="A8" s="48" t="s">
        <v>18</v>
      </c>
      <c r="B8" s="89" t="s">
        <v>110</v>
      </c>
      <c r="C8" s="89"/>
      <c r="D8" s="89"/>
      <c r="E8" s="89"/>
      <c r="F8" s="89"/>
      <c r="G8" s="89"/>
      <c r="H8" s="89"/>
      <c r="I8" s="90"/>
    </row>
    <row r="9" spans="1:9" s="54" customFormat="1" ht="36" customHeight="1" x14ac:dyDescent="0.2">
      <c r="A9" s="53" t="s">
        <v>43</v>
      </c>
      <c r="B9" s="84"/>
      <c r="C9" s="84"/>
      <c r="D9" s="84"/>
      <c r="E9" s="84"/>
      <c r="F9" s="84"/>
      <c r="G9" s="84"/>
      <c r="H9" s="84"/>
      <c r="I9" s="85"/>
    </row>
    <row r="10" spans="1:9" s="54" customFormat="1" ht="36" customHeight="1" x14ac:dyDescent="0.2">
      <c r="A10" s="53" t="s">
        <v>44</v>
      </c>
      <c r="B10" s="84"/>
      <c r="C10" s="84"/>
      <c r="D10" s="84"/>
      <c r="E10" s="84"/>
      <c r="F10" s="84"/>
      <c r="G10" s="84"/>
      <c r="H10" s="84"/>
      <c r="I10" s="85"/>
    </row>
    <row r="11" spans="1:9" s="54" customFormat="1" ht="36" customHeight="1" x14ac:dyDescent="0.2">
      <c r="A11" s="53" t="s">
        <v>45</v>
      </c>
      <c r="B11" s="91" t="s">
        <v>174</v>
      </c>
      <c r="C11" s="91"/>
      <c r="D11" s="91"/>
      <c r="E11" s="91"/>
      <c r="F11" s="91"/>
      <c r="G11" s="91"/>
      <c r="H11" s="91"/>
      <c r="I11" s="92"/>
    </row>
    <row r="12" spans="1:9" s="54" customFormat="1" ht="36" customHeight="1" x14ac:dyDescent="0.2">
      <c r="A12" s="53" t="s">
        <v>46</v>
      </c>
      <c r="B12" s="84" t="s">
        <v>166</v>
      </c>
      <c r="C12" s="84"/>
      <c r="D12" s="84"/>
      <c r="E12" s="84"/>
      <c r="F12" s="84"/>
      <c r="G12" s="84"/>
      <c r="H12" s="84"/>
      <c r="I12" s="85"/>
    </row>
    <row r="13" spans="1:9" s="54" customFormat="1" ht="36" customHeight="1" x14ac:dyDescent="0.2">
      <c r="A13" s="53" t="s">
        <v>47</v>
      </c>
      <c r="B13" s="84" t="s">
        <v>166</v>
      </c>
      <c r="C13" s="84"/>
      <c r="D13" s="84"/>
      <c r="E13" s="84"/>
      <c r="F13" s="84"/>
      <c r="G13" s="84"/>
      <c r="H13" s="84"/>
      <c r="I13" s="85"/>
    </row>
    <row r="14" spans="1:9" s="54" customFormat="1" ht="36" customHeight="1" x14ac:dyDescent="0.2">
      <c r="A14" s="53" t="s">
        <v>48</v>
      </c>
      <c r="B14" s="84" t="s">
        <v>125</v>
      </c>
      <c r="C14" s="84"/>
      <c r="D14" s="84"/>
      <c r="E14" s="84"/>
      <c r="F14" s="84"/>
      <c r="G14" s="84"/>
      <c r="H14" s="84"/>
      <c r="I14" s="85"/>
    </row>
    <row r="15" spans="1:9" s="54" customFormat="1" ht="36" customHeight="1" x14ac:dyDescent="0.2">
      <c r="A15" s="53" t="s">
        <v>49</v>
      </c>
      <c r="B15" s="84"/>
      <c r="C15" s="84"/>
      <c r="D15" s="84"/>
      <c r="E15" s="84"/>
      <c r="F15" s="84"/>
      <c r="G15" s="84"/>
      <c r="H15" s="84"/>
      <c r="I15" s="85"/>
    </row>
    <row r="16" spans="1:9" s="54" customFormat="1" ht="36" customHeight="1" x14ac:dyDescent="0.2">
      <c r="A16" s="53" t="s">
        <v>50</v>
      </c>
      <c r="B16" s="84" t="s">
        <v>124</v>
      </c>
      <c r="C16" s="84"/>
      <c r="D16" s="84"/>
      <c r="E16" s="84"/>
      <c r="F16" s="84"/>
      <c r="G16" s="84"/>
      <c r="H16" s="84"/>
      <c r="I16" s="85"/>
    </row>
    <row r="17" spans="1:9" s="54" customFormat="1" ht="36" customHeight="1" x14ac:dyDescent="0.2">
      <c r="A17" s="53" t="s">
        <v>51</v>
      </c>
      <c r="B17" s="84"/>
      <c r="C17" s="84"/>
      <c r="D17" s="84"/>
      <c r="E17" s="84"/>
      <c r="F17" s="84"/>
      <c r="G17" s="84"/>
      <c r="H17" s="84"/>
      <c r="I17" s="85"/>
    </row>
    <row r="18" spans="1:9" s="54" customFormat="1" ht="36" customHeight="1" x14ac:dyDescent="0.2">
      <c r="A18" s="53" t="s">
        <v>52</v>
      </c>
      <c r="B18" s="84" t="s">
        <v>166</v>
      </c>
      <c r="C18" s="84"/>
      <c r="D18" s="84"/>
      <c r="E18" s="84"/>
      <c r="F18" s="84"/>
      <c r="G18" s="84"/>
      <c r="H18" s="84"/>
      <c r="I18" s="85"/>
    </row>
    <row r="19" spans="1:9" s="54" customFormat="1" ht="36" customHeight="1" x14ac:dyDescent="0.2">
      <c r="A19" s="53" t="s">
        <v>53</v>
      </c>
      <c r="B19" s="84" t="s">
        <v>166</v>
      </c>
      <c r="C19" s="84"/>
      <c r="D19" s="84"/>
      <c r="E19" s="84"/>
      <c r="F19" s="84"/>
      <c r="G19" s="84"/>
      <c r="H19" s="84"/>
      <c r="I19" s="85"/>
    </row>
    <row r="20" spans="1:9" s="54" customFormat="1" ht="36" customHeight="1" x14ac:dyDescent="0.2">
      <c r="A20" s="53" t="s">
        <v>54</v>
      </c>
      <c r="B20" s="84" t="s">
        <v>165</v>
      </c>
      <c r="C20" s="84"/>
      <c r="D20" s="84"/>
      <c r="E20" s="84"/>
      <c r="F20" s="84"/>
      <c r="G20" s="84"/>
      <c r="H20" s="84"/>
      <c r="I20" s="85"/>
    </row>
    <row r="21" spans="1:9" s="54" customFormat="1" ht="36" customHeight="1" x14ac:dyDescent="0.2">
      <c r="A21" s="53" t="s">
        <v>55</v>
      </c>
      <c r="B21" s="84" t="s">
        <v>166</v>
      </c>
      <c r="C21" s="84"/>
      <c r="D21" s="84"/>
      <c r="E21" s="84"/>
      <c r="F21" s="84"/>
      <c r="G21" s="84"/>
      <c r="H21" s="84"/>
      <c r="I21" s="85"/>
    </row>
    <row r="22" spans="1:9" s="54" customFormat="1" ht="36" customHeight="1" x14ac:dyDescent="0.2">
      <c r="A22" s="53" t="s">
        <v>101</v>
      </c>
      <c r="B22" s="84" t="s">
        <v>166</v>
      </c>
      <c r="C22" s="84"/>
      <c r="D22" s="84"/>
      <c r="E22" s="84"/>
      <c r="F22" s="84"/>
      <c r="G22" s="84"/>
      <c r="H22" s="84"/>
      <c r="I22" s="85"/>
    </row>
    <row r="23" spans="1:9" s="54" customFormat="1" ht="36" customHeight="1" x14ac:dyDescent="0.2">
      <c r="A23" s="53" t="s">
        <v>56</v>
      </c>
      <c r="B23" s="84" t="s">
        <v>166</v>
      </c>
      <c r="C23" s="84"/>
      <c r="D23" s="84"/>
      <c r="E23" s="84"/>
      <c r="F23" s="84"/>
      <c r="G23" s="84"/>
      <c r="H23" s="84"/>
      <c r="I23" s="85"/>
    </row>
    <row r="24" spans="1:9" s="54" customFormat="1" ht="36" customHeight="1" x14ac:dyDescent="0.2">
      <c r="A24" s="53" t="s">
        <v>57</v>
      </c>
      <c r="B24" s="84" t="s">
        <v>166</v>
      </c>
      <c r="C24" s="84"/>
      <c r="D24" s="84"/>
      <c r="E24" s="84"/>
      <c r="F24" s="84"/>
      <c r="G24" s="84"/>
      <c r="H24" s="84"/>
      <c r="I24" s="85"/>
    </row>
    <row r="25" spans="1:9" s="54" customFormat="1" ht="36" customHeight="1" x14ac:dyDescent="0.2">
      <c r="A25" s="53" t="s">
        <v>58</v>
      </c>
      <c r="B25" s="84" t="s">
        <v>124</v>
      </c>
      <c r="C25" s="84"/>
      <c r="D25" s="84"/>
      <c r="E25" s="84"/>
      <c r="F25" s="84"/>
      <c r="G25" s="84"/>
      <c r="H25" s="84"/>
      <c r="I25" s="85"/>
    </row>
    <row r="26" spans="1:9" s="54" customFormat="1" ht="36" customHeight="1" x14ac:dyDescent="0.2">
      <c r="A26" s="53" t="s">
        <v>86</v>
      </c>
      <c r="B26" s="84" t="s">
        <v>124</v>
      </c>
      <c r="C26" s="84"/>
      <c r="D26" s="84"/>
      <c r="E26" s="84"/>
      <c r="F26" s="84"/>
      <c r="G26" s="84"/>
      <c r="H26" s="84"/>
      <c r="I26" s="85"/>
    </row>
    <row r="27" spans="1:9" s="54" customFormat="1" ht="36" customHeight="1" x14ac:dyDescent="0.2">
      <c r="A27" s="53" t="s">
        <v>59</v>
      </c>
      <c r="B27" s="84"/>
      <c r="C27" s="84"/>
      <c r="D27" s="84"/>
      <c r="E27" s="84"/>
      <c r="F27" s="84"/>
      <c r="G27" s="84"/>
      <c r="H27" s="84"/>
      <c r="I27" s="85"/>
    </row>
    <row r="28" spans="1:9" s="54" customFormat="1" ht="36" customHeight="1" thickBot="1" x14ac:dyDescent="0.25">
      <c r="A28" s="55" t="s">
        <v>60</v>
      </c>
      <c r="B28" s="93"/>
      <c r="C28" s="93"/>
      <c r="D28" s="93"/>
      <c r="E28" s="93"/>
      <c r="F28" s="93"/>
      <c r="G28" s="93"/>
      <c r="H28" s="93"/>
      <c r="I28" s="94"/>
    </row>
  </sheetData>
  <mergeCells count="22">
    <mergeCell ref="B25:I25"/>
    <mergeCell ref="B26:I26"/>
    <mergeCell ref="B27:I27"/>
    <mergeCell ref="B28:I28"/>
    <mergeCell ref="B19:I19"/>
    <mergeCell ref="B20:I20"/>
    <mergeCell ref="B21:I21"/>
    <mergeCell ref="B22:I22"/>
    <mergeCell ref="B23:I23"/>
    <mergeCell ref="B24:I24"/>
    <mergeCell ref="B18:I18"/>
    <mergeCell ref="A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</mergeCells>
  <printOptions horizontalCentered="1"/>
  <pageMargins left="0.11811023622047245" right="0.11811023622047245" top="0.15748031496062992" bottom="0.15748031496062992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</vt:lpstr>
      <vt:lpstr>Report</vt:lpstr>
      <vt:lpstr>'1'!Print_Area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MRR</dc:creator>
  <cp:lastModifiedBy>Ali Daneshgar</cp:lastModifiedBy>
  <cp:lastPrinted>2026-05-24T13:16:07Z</cp:lastPrinted>
  <dcterms:created xsi:type="dcterms:W3CDTF">2013-11-10T11:16:15Z</dcterms:created>
  <dcterms:modified xsi:type="dcterms:W3CDTF">2026-06-10T12:18:58Z</dcterms:modified>
</cp:coreProperties>
</file>